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ropustek č.148 - Přesta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'Propustek č.148 - Přestav...'!$C$126:$K$178</definedName>
    <definedName name="_xlnm.Print_Area" localSheetId="1">'Propustek č.148 - Přestav...'!$C$4:$J$76,'Propustek č.148 - Přestav...'!$C$82:$J$108,'Propustek č.148 - Přestav...'!$C$114:$K$178</definedName>
    <definedName name="_xlnm.Print_Titles" localSheetId="1">'Propustek č.148 - Přestav...'!$126:$126</definedName>
  </definedNames>
  <calcPr/>
</workbook>
</file>

<file path=xl/calcChain.xml><?xml version="1.0" encoding="utf-8"?>
<calcChain xmlns="http://schemas.openxmlformats.org/spreadsheetml/2006/main">
  <c i="2" l="1" r="J171"/>
  <c r="J157"/>
  <c r="J146"/>
  <c r="J145"/>
  <c r="J142"/>
  <c r="J131"/>
  <c r="J37"/>
  <c r="J36"/>
  <c i="1" r="AY95"/>
  <c i="2" r="J35"/>
  <c i="1" r="AX95"/>
  <c i="2"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J106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J104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J102"/>
  <c r="J101"/>
  <c r="BI144"/>
  <c r="BH144"/>
  <c r="BG144"/>
  <c r="BF144"/>
  <c r="T144"/>
  <c r="T143"/>
  <c r="R144"/>
  <c r="R143"/>
  <c r="P144"/>
  <c r="P143"/>
  <c r="J99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J97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21"/>
  <c r="E119"/>
  <c r="F89"/>
  <c r="E87"/>
  <c r="J24"/>
  <c r="E24"/>
  <c r="J124"/>
  <c r="J23"/>
  <c r="J21"/>
  <c r="E21"/>
  <c r="J123"/>
  <c r="J20"/>
  <c r="J18"/>
  <c r="E18"/>
  <c r="F92"/>
  <c r="J17"/>
  <c r="J15"/>
  <c r="E15"/>
  <c r="F123"/>
  <c r="J14"/>
  <c r="J12"/>
  <c r="J89"/>
  <c r="E7"/>
  <c r="E117"/>
  <c i="1" r="L90"/>
  <c r="AM90"/>
  <c r="AM89"/>
  <c r="L89"/>
  <c r="AM87"/>
  <c r="L87"/>
  <c r="L85"/>
  <c r="L84"/>
  <c i="2" r="BK178"/>
  <c r="J178"/>
  <c r="BK177"/>
  <c r="J177"/>
  <c r="BK176"/>
  <c r="J176"/>
  <c r="BK175"/>
  <c r="J175"/>
  <c r="BK174"/>
  <c r="J174"/>
  <c r="BK173"/>
  <c r="J173"/>
  <c r="BK170"/>
  <c r="J170"/>
  <c r="BK169"/>
  <c r="J169"/>
  <c r="BK168"/>
  <c r="J168"/>
  <c r="BK167"/>
  <c r="J167"/>
  <c r="BK166"/>
  <c r="J163"/>
  <c r="J159"/>
  <c r="BK154"/>
  <c r="BK144"/>
  <c r="J140"/>
  <c r="J165"/>
  <c r="BK163"/>
  <c r="J161"/>
  <c r="J160"/>
  <c r="J156"/>
  <c r="J155"/>
  <c r="BK153"/>
  <c r="J152"/>
  <c r="BK151"/>
  <c r="J148"/>
  <c r="J144"/>
  <c r="J139"/>
  <c r="J136"/>
  <c r="J135"/>
  <c r="BK129"/>
  <c r="BK165"/>
  <c r="J164"/>
  <c r="BK162"/>
  <c r="BK159"/>
  <c r="J153"/>
  <c r="J150"/>
  <c r="BK149"/>
  <c r="BK140"/>
  <c r="J137"/>
  <c r="BK136"/>
  <c r="BK135"/>
  <c r="J134"/>
  <c r="J166"/>
  <c r="BK164"/>
  <c r="J162"/>
  <c r="BK161"/>
  <c r="BK160"/>
  <c r="BK156"/>
  <c r="BK155"/>
  <c r="J154"/>
  <c r="BK152"/>
  <c r="J151"/>
  <c r="BK150"/>
  <c r="J149"/>
  <c r="BK141"/>
  <c r="BK139"/>
  <c r="J138"/>
  <c r="BK137"/>
  <c r="BK134"/>
  <c r="J133"/>
  <c r="BK128"/>
  <c i="1" r="AS94"/>
  <c i="2" r="BK148"/>
  <c r="J141"/>
  <c r="BK138"/>
  <c r="BK133"/>
  <c r="BK130"/>
  <c r="J129"/>
  <c r="J130"/>
  <c r="J128"/>
  <c l="1" r="BK132"/>
  <c r="J132"/>
  <c r="J98"/>
  <c r="P132"/>
  <c r="P127"/>
  <c i="1" r="AU95"/>
  <c i="2" r="R132"/>
  <c r="R127"/>
  <c r="T132"/>
  <c r="T127"/>
  <c r="BK147"/>
  <c r="J147"/>
  <c r="J103"/>
  <c r="P147"/>
  <c r="R147"/>
  <c r="T147"/>
  <c r="BK158"/>
  <c r="J158"/>
  <c r="J105"/>
  <c r="P158"/>
  <c r="R158"/>
  <c r="T158"/>
  <c r="BK172"/>
  <c r="J172"/>
  <c r="J107"/>
  <c r="P172"/>
  <c r="R172"/>
  <c r="T172"/>
  <c r="J91"/>
  <c r="J121"/>
  <c r="BE139"/>
  <c r="E85"/>
  <c r="J92"/>
  <c r="F124"/>
  <c r="BE135"/>
  <c r="BE136"/>
  <c r="BE137"/>
  <c r="BE129"/>
  <c r="BE141"/>
  <c r="BE144"/>
  <c r="BE148"/>
  <c r="BE149"/>
  <c r="BE150"/>
  <c r="BE156"/>
  <c r="BE162"/>
  <c r="BE163"/>
  <c r="BE165"/>
  <c r="BE166"/>
  <c r="BE176"/>
  <c r="F91"/>
  <c r="BE130"/>
  <c r="BE155"/>
  <c r="BE160"/>
  <c r="BE128"/>
  <c r="BE133"/>
  <c r="BE134"/>
  <c r="BE138"/>
  <c r="BE140"/>
  <c r="BE159"/>
  <c r="BE161"/>
  <c r="BE151"/>
  <c r="BE152"/>
  <c r="BE153"/>
  <c r="BE154"/>
  <c r="BE164"/>
  <c r="BE167"/>
  <c r="BE168"/>
  <c r="BE169"/>
  <c r="BE170"/>
  <c r="BE173"/>
  <c r="BE174"/>
  <c r="BE175"/>
  <c r="BE177"/>
  <c r="BE178"/>
  <c r="BK127"/>
  <c r="J127"/>
  <c r="J96"/>
  <c r="BK143"/>
  <c r="J143"/>
  <c r="J100"/>
  <c r="F34"/>
  <c i="1" r="BA95"/>
  <c r="BA94"/>
  <c r="AW94"/>
  <c r="AK30"/>
  <c i="2" r="F35"/>
  <c i="1" r="BB95"/>
  <c r="BB94"/>
  <c r="W31"/>
  <c i="2" r="J34"/>
  <c i="1" r="AW95"/>
  <c i="2" r="F37"/>
  <c i="1" r="BD95"/>
  <c r="BD94"/>
  <c r="W33"/>
  <c i="2" r="F36"/>
  <c i="1" r="BC95"/>
  <c r="BC94"/>
  <c r="AY94"/>
  <c r="AU94"/>
  <c l="1" r="AX94"/>
  <c r="W32"/>
  <c r="W30"/>
  <c i="2" r="J30"/>
  <c i="1" r="AG95"/>
  <c r="AG94"/>
  <c i="2" r="J33"/>
  <c i="1" r="AV95"/>
  <c r="AT95"/>
  <c i="2" r="F33"/>
  <c i="1" r="AZ95"/>
  <c r="AZ94"/>
  <c r="AV94"/>
  <c r="AK29"/>
  <c i="2" l="1" r="J39"/>
  <c i="1" r="AN95"/>
  <c r="AT94"/>
  <c r="AK26"/>
  <c r="AK35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<sst xmlns="http://schemas.openxmlformats.org/spreadsheetml/2006/main">
  <si>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</si>
  <si>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</si>
  <si>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</si>
  <si>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</si>
  <si>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</si>
  <si>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{ebb966f2-9e58-4696-b247-bac0f4ffdcf1}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</si>
  <si>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</si>
  <si>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</si>
  <si>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</si>
  <si>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</si>
  <si>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</si>
  <si>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</si>
  <si>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</si>
  <si>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</si>
  <si>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IMPORT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</si>
  <si>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</si>
  <si>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</si>
  <si>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SÚS-přestavba propusků II-605</t>
  </si>
  <si>
    <t>KSO:</t>
  </si>
  <si>
    <t>CC-CZ:</t>
  </si>
  <si>
    <t>Místo:</t>
  </si>
  <si>
    <t xml:space="preserve"> </t>
  </si>
  <si>
    <t>Datum:</t>
  </si>
  <si>
    <t>26. 3. 2020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</si>
  <si>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</si>
  <si>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</si>
  <si>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</si>
  <si>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</si>
  <si>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</si>
  <si>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</si>
  <si>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</si>
  <si>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</si>
  <si>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</si>
  <si>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</si>
  <si>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</si>
  <si>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</si>
  <si>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</si>
  <si>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</si>
  <si>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</si>
  <si>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</si>
  <si>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</si>
  <si>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</si>
  <si>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</si>
  <si>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</si>
  <si>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</si>
  <si>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</si>
  <si>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</si>
  <si>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</si>
  <si>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</si>
  <si>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</si>
  <si>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</si>
  <si>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</si>
  <si>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</si>
  <si>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</si>
  <si>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</si>
  <si>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</si>
  <si>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</si>
  <si>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</si>
  <si>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</si>
  <si>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</si>
  <si>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</si>
  <si>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</si>
  <si>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</si>
  <si>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</si>
  <si>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</si>
  <si>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</si>
  <si>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</si>
  <si>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</si>
  <si>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</si>
  <si>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</si>
  <si>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</si>
  <si>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</si>
  <si>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</si>
  <si>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</si>
  <si>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</si>
  <si>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</si>
  <si>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</si>
  <si>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Propustek č.148</t>
  </si>
  <si>
    <t>Přestavba propustků na sil. II/605 Úlice-hranice okresu PS</t>
  </si>
  <si>
    <t>STA</t>
  </si>
  <si>
    <t>1</t>
  </si>
  <si>
    <t>{242a5366-0896-4668-b99d-b06537b1d52f}</t>
  </si>
  <si>
    <t>2</t>
  </si>
  <si>
    <t>KRYCÍ LIST SOUPISU PRACÍ</t>
  </si>
  <si>
    <t>Objekt:</t>
  </si>
  <si>
    <t>Propustek č.148 - Přestavba propustků na sil. II/605 Úlice-hranice okresu PS</t>
  </si>
  <si>
    <t>REKAPITULACE ČLENĚNÍ SOUPISU PRACÍ</t>
  </si>
  <si>
    <t>Kód dílu - Popis</t>
  </si>
  <si>
    <t>Cena celkem [CZK]</t>
  </si>
  <si>
    <t>Náklady ze soupisu prací</t>
  </si>
  <si>
    <t>-1</t>
  </si>
  <si>
    <t>D1 - Všeobecné konstrukce a práce</t>
  </si>
  <si>
    <t>D2 - Zemní práce</t>
  </si>
  <si>
    <t>D3 - Vodorovné konstrukce</t>
  </si>
  <si>
    <t xml:space="preserve">D4 - </t>
  </si>
  <si>
    <t>D5 - Komunikace</t>
  </si>
  <si>
    <t>D6 - Ostatní konstrukce a práce</t>
  </si>
  <si>
    <t>D7 -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</si>
  <si>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</si>
  <si>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</si>
  <si>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</si>
  <si>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</si>
  <si>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</si>
  <si>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</si>
  <si>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</si>
  <si>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</si>
  <si>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</si>
  <si>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</si>
  <si>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</si>
  <si>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</si>
  <si>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</si>
  <si>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</si>
  <si>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030001000</t>
  </si>
  <si>
    <t>Zařízení staveniště Základní rozdělení průvodních činností a nákladů zařízení staveniště</t>
  </si>
  <si>
    <t>KČ</t>
  </si>
  <si>
    <t>4</t>
  </si>
  <si>
    <t>ROZPOCET</t>
  </si>
  <si>
    <t>034403000</t>
  </si>
  <si>
    <t>Dopravní značení na staveništi Zařízení staveniště zabezpečení staveniště dopravní značení na staveništi</t>
  </si>
  <si>
    <t>3</t>
  </si>
  <si>
    <t>030001001</t>
  </si>
  <si>
    <t>Kontrolní zkoušky</t>
  </si>
  <si>
    <t>6</t>
  </si>
  <si>
    <t>D1</t>
  </si>
  <si>
    <t>Všeobecné konstrukce a práce</t>
  </si>
  <si>
    <t>D2</t>
  </si>
  <si>
    <t>Zemní práce</t>
  </si>
  <si>
    <t>113107141</t>
  </si>
  <si>
    <t xml:space="preserve">Odstranění podkladů nebo krytů živičných v  tl do 50 mm pruh š 1 m pl do 500m2 bez překážek Odstranění živič.podkladu nebo krytu s naložením na dopravní prostředek plochy do 500m2 bez překážek v trase pruhu š.přes 0,5m do 1m, tl.vrstvy 50 mm</t>
  </si>
  <si>
    <t>M2</t>
  </si>
  <si>
    <t>8</t>
  </si>
  <si>
    <t>113107121</t>
  </si>
  <si>
    <t>Odstranění podkladu z kameniva tl 100 mm pruh š 1 m pl do 500m2 bez překážek Odstranění.podkladu nebo krytu s naložením na dopravní prostředek plochy do 500m2 bez překážek v trase pruhu š.přes 0,5m do 1m, tl.vrstvy 100 mm</t>
  </si>
  <si>
    <t>10</t>
  </si>
  <si>
    <t>43</t>
  </si>
  <si>
    <t>113107344</t>
  </si>
  <si>
    <t>Odstranění podkladu živičného tl 200 mm strojně pl do 50 m2</t>
  </si>
  <si>
    <t>m2</t>
  </si>
  <si>
    <t>-398988999</t>
  </si>
  <si>
    <t>5</t>
  </si>
  <si>
    <t>132301201</t>
  </si>
  <si>
    <t xml:space="preserve">Hloubení rýh š do 2000 mm v hornině tř. 4 objemu do 100 m3 Hloubení zapažených i nezapažených rýh  š.přes 600 do 2000mm s urovnáním dna do předepsan.profilu a spádu v hor tř4 do 100m3</t>
  </si>
  <si>
    <t>M3</t>
  </si>
  <si>
    <t>12</t>
  </si>
  <si>
    <t>132301209</t>
  </si>
  <si>
    <t>Příplatek za lepivost k hloubení rýh š do 2000 mm v hornině tř. 4 Hloubení zapažených i nezapažených rýh š.přes 600 do 2000mm s urovnáním dna do předepsan.profilu a spádu v hor tř4 Příplatek k cenám za lepivost hor.4</t>
  </si>
  <si>
    <t>14</t>
  </si>
  <si>
    <t>9</t>
  </si>
  <si>
    <t>162701105</t>
  </si>
  <si>
    <t>Vodorovné přemístění do 10000 m výkopku/sypaniny z horniny tř. 1 až 4</t>
  </si>
  <si>
    <t>20</t>
  </si>
  <si>
    <t>162701109</t>
  </si>
  <si>
    <t>Příplatek k vodorov přemístění výkopku z hor tř. 1 až 4 ZKD 1000 m přes 1000m</t>
  </si>
  <si>
    <t>22</t>
  </si>
  <si>
    <t>11</t>
  </si>
  <si>
    <t>171201211</t>
  </si>
  <si>
    <t>Poplatek za uložení odpadu ze sypaniny na skládce (skládkovné) Uložení sypaniny poplatek za uložení sypaniny na skládce (skládkovné)</t>
  </si>
  <si>
    <t>T</t>
  </si>
  <si>
    <t>24</t>
  </si>
  <si>
    <t>13</t>
  </si>
  <si>
    <t>181102302</t>
  </si>
  <si>
    <t>Úprava pláně v zářezech se zhutněním Úprava pláně na stavbách dálnic v zářezech mimo skalních se zhutněním</t>
  </si>
  <si>
    <t>26</t>
  </si>
  <si>
    <t>D3</t>
  </si>
  <si>
    <t>Vodorovné konstrukce</t>
  </si>
  <si>
    <t>452312161</t>
  </si>
  <si>
    <t>Sedlové lože z betonu prostého tř.C25/30 otevřený výkop Podkladní a zajišťovací konstrukce z betonu prostého v otevřeném výkopu sedlové lože</t>
  </si>
  <si>
    <t>28</t>
  </si>
  <si>
    <t>D4</t>
  </si>
  <si>
    <t>D5</t>
  </si>
  <si>
    <t>Komunikace</t>
  </si>
  <si>
    <t>564831111</t>
  </si>
  <si>
    <t>Podklad ze štěrkodrtě ŠD tl 100 mm Podklad ze štěrkodrti ŠD s rozprostřením a zhutněním,po zhutnění tl.100mm</t>
  </si>
  <si>
    <t>30</t>
  </si>
  <si>
    <t>16</t>
  </si>
  <si>
    <t>564871111</t>
  </si>
  <si>
    <t xml:space="preserve">Podklad ze štěrkodrtě ŠD tl 250 mm Podklad ze štěkodrti ŠD s rozprostřením a  zhutněním po zhutnění tl. 250mm</t>
  </si>
  <si>
    <t>32</t>
  </si>
  <si>
    <t>17</t>
  </si>
  <si>
    <t>564962111</t>
  </si>
  <si>
    <t>Podklad z mechanicky zpevněného kameniva MZK tl 200 mm Podklad z mechanicky zpevněného kameniva MZK (minerální beton) s rozprostřením a s hutněním, po zhutnění tl.200mm</t>
  </si>
  <si>
    <t>34</t>
  </si>
  <si>
    <t>19</t>
  </si>
  <si>
    <t>569951133</t>
  </si>
  <si>
    <t>Zpevnění krajnic betonem s dlažbou tl 150 mm Zpevnění krajnic nebo komunikací pro pěší s rozprostřením , beton s dlažbou tl. 150 mm</t>
  </si>
  <si>
    <t>38</t>
  </si>
  <si>
    <t>573231111</t>
  </si>
  <si>
    <t>Postřik živičný spojovací ze silniční emulze v množství do 0,7 kg/m2 Postřik živičný spojovací ze silniční emulze v množství od 0,50 do 0,80kg/m2</t>
  </si>
  <si>
    <t>40</t>
  </si>
  <si>
    <t>576133321</t>
  </si>
  <si>
    <t xml:space="preserve">Asfaltový koberec ACO 11 v tl 50 mm š přes 3 m Asfaltový koberec   s rozprostřením a se zhutněním v pruhu  š.přes 3m, po zhutnění tl.50 mm</t>
  </si>
  <si>
    <t>42</t>
  </si>
  <si>
    <t>577166121</t>
  </si>
  <si>
    <t>Asfaltový beton vrstva ložní ACL 11(ABVH) tl 70mm přes 3m z nemodifik asfaltu Asfaltový beton vrstva ložní ACL 22 (ABVH) s rozprostřením a zhutněním z nemodifik. asfaltu v pruhu š.přes 3m, po zhut. tl.70 mm</t>
  </si>
  <si>
    <t>44</t>
  </si>
  <si>
    <t>23</t>
  </si>
  <si>
    <t>594411111</t>
  </si>
  <si>
    <t xml:space="preserve">Dlažba z kamene s provedením lože z MC Dlažba nebo přídlažba z kamene lomařsky upraveného  v ploše vodor nebo ve sklonu tl.do 250mm, bez výplně spar, s provedením lože tl 50mm z cement malty</t>
  </si>
  <si>
    <t>46</t>
  </si>
  <si>
    <t>25</t>
  </si>
  <si>
    <t>599632111</t>
  </si>
  <si>
    <t>Vyplnění spár dlažby z lomového kamene MC se zatřením Vyplnění spár dlažby (přídlažby) z lomového kamene v jakémkoliv sklonu plochy a jakékoliv tlouštky cementovou maltou se zatřením</t>
  </si>
  <si>
    <t>48</t>
  </si>
  <si>
    <t>D6</t>
  </si>
  <si>
    <t>Ostatní konstrukce a práce</t>
  </si>
  <si>
    <t>915221112</t>
  </si>
  <si>
    <t xml:space="preserve">Vodorovné dopravní značení bílým plastem vodící čáry  retroreflexní Vodorovné dopravní značení stříkaným plastem vodící čára bílá š.250 mm retroreflexní a středová čára š. 0,125 m retroreflexní</t>
  </si>
  <si>
    <t>50</t>
  </si>
  <si>
    <t>27</t>
  </si>
  <si>
    <t>919112213</t>
  </si>
  <si>
    <t>Řezání spar pro vytvoření komůrky š 10mm hl 25mm pro těsnící zálivku v živič.kry Řezání dilatačních spar v živičném krytu vytvoření komůrky pro těsnící zálivku š.10mm, hl.25mm</t>
  </si>
  <si>
    <t>M</t>
  </si>
  <si>
    <t>52</t>
  </si>
  <si>
    <t>919121213</t>
  </si>
  <si>
    <t>Těsnění spár zálivkou za studena pro komůrky š 10mm hl 25mm bez těsnícího profil Těsnění dilatačních spar zálivkou za studena v cementobetonovém nebo živičném krytu vč. adhezního nátěru bez těsnícího profilu pod zálivkou, pro komůrky š 10mm, hl.25 mm</t>
  </si>
  <si>
    <t>54</t>
  </si>
  <si>
    <t>29</t>
  </si>
  <si>
    <t>919441221</t>
  </si>
  <si>
    <t>Šikmé čelo propustku z kamene z trub až DN 800 Čelo propustku ze zdiva z kamene, pro propustek z trub DN 800 mm</t>
  </si>
  <si>
    <t>KUS</t>
  </si>
  <si>
    <t>56</t>
  </si>
  <si>
    <t>919521210</t>
  </si>
  <si>
    <t>Zřízení silničního propustku z trub plastových DN 800mm (bez dodání)</t>
  </si>
  <si>
    <t>58</t>
  </si>
  <si>
    <t>31</t>
  </si>
  <si>
    <t>592224160</t>
  </si>
  <si>
    <t>dodávka plastové roury korugované SN 10 DN 800 / 6 m</t>
  </si>
  <si>
    <t>ks</t>
  </si>
  <si>
    <t>60</t>
  </si>
  <si>
    <t>174101101R</t>
  </si>
  <si>
    <t xml:space="preserve">Zásyp propustku  kamenivem zpevněným cementem</t>
  </si>
  <si>
    <t>62</t>
  </si>
  <si>
    <t>33</t>
  </si>
  <si>
    <t>919535555</t>
  </si>
  <si>
    <t xml:space="preserve">Obetonování trubního propustku betonem prostým Obetonování trubního propustku betonem  prostým tř.C12/15</t>
  </si>
  <si>
    <t>64</t>
  </si>
  <si>
    <t>919735112</t>
  </si>
  <si>
    <t>Řezání stávajícího živičného krytu hl do 100 mm Řezání stávajícího krytu nebo podkladu přes 50-100 mm</t>
  </si>
  <si>
    <t>66</t>
  </si>
  <si>
    <t>35</t>
  </si>
  <si>
    <t>961041211</t>
  </si>
  <si>
    <t>Bourání mostních základů z betonu prostého Bourání mostních základů z betonu prostého</t>
  </si>
  <si>
    <t>68</t>
  </si>
  <si>
    <t>36</t>
  </si>
  <si>
    <t>spc</t>
  </si>
  <si>
    <t>Kari sítě</t>
  </si>
  <si>
    <t>70</t>
  </si>
  <si>
    <t>37</t>
  </si>
  <si>
    <t>966008114</t>
  </si>
  <si>
    <t xml:space="preserve">Bourání  propustku Bourání  propustku s odklizením a uložením vybouraného materiálu na skládku na vzdálenost do 3m nebo s naložením na dopravní prostředek</t>
  </si>
  <si>
    <t>72</t>
  </si>
  <si>
    <t>D7</t>
  </si>
  <si>
    <t>Přesun sutě</t>
  </si>
  <si>
    <t>997211511</t>
  </si>
  <si>
    <t>Vodorovná doprava suti po suchu na vzdálenost do 1 km Vodorovná doprava suti nebo vybouraných hmot suti se složením a hrubým urovnáním, na vzdálenost do 1 km</t>
  </si>
  <si>
    <t>74</t>
  </si>
  <si>
    <t>39</t>
  </si>
  <si>
    <t>997211519</t>
  </si>
  <si>
    <t>Příplatek za ZKD 1 km u vodorovné dopravy suti Vodorovná doprava suti nebo vybouraných hmot suti se složením a hrubým urovnáním, na vzdálenost Příplatek k ceně za každý další započatý 1km přes 1km</t>
  </si>
  <si>
    <t>76</t>
  </si>
  <si>
    <t>997221855</t>
  </si>
  <si>
    <t>Poplatek za uložení odpadu z kameniva na skládce (skládkovné) Poplatek za uložení odpadu z kameniva na skládce (skládkovné)</t>
  </si>
  <si>
    <t>78</t>
  </si>
  <si>
    <t>997221861</t>
  </si>
  <si>
    <t>Poplatek za uložení stavebního odpadu na recyklační skládce (skládkovné) z prostého betonu pod kódem 17 01 01</t>
  </si>
  <si>
    <t>t</t>
  </si>
  <si>
    <t>-1367535038</t>
  </si>
  <si>
    <t>45</t>
  </si>
  <si>
    <t>997221875</t>
  </si>
  <si>
    <t>Poplatek za uložení stavebního odpadu na recyklační skládce (skládkovné) asfaltového bez obsahu dehtu zatříděného do Katalogu odpadů pod kódem 17 03 02</t>
  </si>
  <si>
    <t>2029487456</t>
  </si>
  <si>
    <t>998225111</t>
  </si>
  <si>
    <t>Přesun hmot pro pozemní komunikace s krytem z kamene, monolitickým betonovým nebo živičným</t>
  </si>
  <si>
    <t>1360362382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</si>
</sst>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37</v>
      </c>
      <c r="E29" s="43"/>
      <c r="F29" s="28" t="s">
        <v>38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39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40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41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42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47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48</v>
      </c>
      <c r="AI60" s="38"/>
      <c r="AJ60" s="38"/>
      <c r="AK60" s="38"/>
      <c r="AL60" s="38"/>
      <c r="AM60" s="60" t="s">
        <v>49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50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51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48</v>
      </c>
      <c r="AI75" s="38"/>
      <c r="AJ75" s="38"/>
      <c r="AK75" s="38"/>
      <c r="AL75" s="38"/>
      <c r="AM75" s="60" t="s">
        <v>49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IMPORT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SÚS-přestavba propusků II-605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26. 3. 2020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29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53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27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31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54</v>
      </c>
      <c r="D92" s="90"/>
      <c r="E92" s="90"/>
      <c r="F92" s="90"/>
      <c r="G92" s="90"/>
      <c r="H92" s="91"/>
      <c r="I92" s="92" t="s">
        <v>55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56</v>
      </c>
      <c r="AH92" s="90"/>
      <c r="AI92" s="90"/>
      <c r="AJ92" s="90"/>
      <c r="AK92" s="90"/>
      <c r="AL92" s="90"/>
      <c r="AM92" s="90"/>
      <c r="AN92" s="92" t="s">
        <v>57</v>
      </c>
      <c r="AO92" s="90"/>
      <c r="AP92" s="94"/>
      <c r="AQ92" s="95" t="s">
        <v>58</v>
      </c>
      <c r="AR92" s="40"/>
      <c r="AS92" s="96" t="s">
        <v>59</v>
      </c>
      <c r="AT92" s="97" t="s">
        <v>60</v>
      </c>
      <c r="AU92" s="97" t="s">
        <v>61</v>
      </c>
      <c r="AV92" s="97" t="s">
        <v>62</v>
      </c>
      <c r="AW92" s="97" t="s">
        <v>63</v>
      </c>
      <c r="AX92" s="97" t="s">
        <v>64</v>
      </c>
      <c r="AY92" s="97" t="s">
        <v>65</v>
      </c>
      <c r="AZ92" s="97" t="s">
        <v>66</v>
      </c>
      <c r="BA92" s="97" t="s">
        <v>67</v>
      </c>
      <c r="BB92" s="97" t="s">
        <v>68</v>
      </c>
      <c r="BC92" s="97" t="s">
        <v>69</v>
      </c>
      <c r="BD92" s="98" t="s">
        <v>70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71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72</v>
      </c>
      <c r="BT94" s="113" t="s">
        <v>73</v>
      </c>
      <c r="BU94" s="114" t="s">
        <v>74</v>
      </c>
      <c r="BV94" s="113" t="s">
        <v>14</v>
      </c>
      <c r="BW94" s="113" t="s">
        <v>5</v>
      </c>
      <c r="BX94" s="113" t="s">
        <v>75</v>
      </c>
      <c r="CL94" s="113" t="s">
        <v>1</v>
      </c>
    </row>
    <row r="95" s="7" customFormat="1" ht="37.5" customHeight="1">
      <c r="A95" s="115" t="s">
        <v>76</v>
      </c>
      <c r="B95" s="116"/>
      <c r="C95" s="117"/>
      <c r="D95" s="118" t="s">
        <v>77</v>
      </c>
      <c r="E95" s="118"/>
      <c r="F95" s="118"/>
      <c r="G95" s="118"/>
      <c r="H95" s="118"/>
      <c r="I95" s="119"/>
      <c r="J95" s="118" t="s">
        <v>78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'Propustek č.148 - Přestav...'!J30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79</v>
      </c>
      <c r="AR95" s="122"/>
      <c r="AS95" s="123">
        <v>0</v>
      </c>
      <c r="AT95" s="124">
        <f>ROUND(SUM(AV95:AW95),2)</f>
        <v>0</v>
      </c>
      <c r="AU95" s="125">
        <f>'Propustek č.148 - Přestav...'!P127</f>
        <v>0</v>
      </c>
      <c r="AV95" s="124">
        <f>'Propustek č.148 - Přestav...'!J33</f>
        <v>0</v>
      </c>
      <c r="AW95" s="124">
        <f>'Propustek č.148 - Přestav...'!J34</f>
        <v>0</v>
      </c>
      <c r="AX95" s="124">
        <f>'Propustek č.148 - Přestav...'!J35</f>
        <v>0</v>
      </c>
      <c r="AY95" s="124">
        <f>'Propustek č.148 - Přestav...'!J36</f>
        <v>0</v>
      </c>
      <c r="AZ95" s="124">
        <f>'Propustek č.148 - Přestav...'!F33</f>
        <v>0</v>
      </c>
      <c r="BA95" s="124">
        <f>'Propustek č.148 - Přestav...'!F34</f>
        <v>0</v>
      </c>
      <c r="BB95" s="124">
        <f>'Propustek č.148 - Přestav...'!F35</f>
        <v>0</v>
      </c>
      <c r="BC95" s="124">
        <f>'Propustek č.148 - Přestav...'!F36</f>
        <v>0</v>
      </c>
      <c r="BD95" s="126">
        <f>'Propustek č.148 - Přestav...'!F37</f>
        <v>0</v>
      </c>
      <c r="BE95" s="7"/>
      <c r="BT95" s="127" t="s">
        <v>80</v>
      </c>
      <c r="BV95" s="127" t="s">
        <v>14</v>
      </c>
      <c r="BW95" s="127" t="s">
        <v>81</v>
      </c>
      <c r="BX95" s="127" t="s">
        <v>5</v>
      </c>
      <c r="CL95" s="127" t="s">
        <v>1</v>
      </c>
      <c r="CM95" s="127" t="s">
        <v>82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57Ad85drR5O7ketVaeOip50RF6hZB0wud3FuIyfpRcps2m69muyZWI+RDkj++TzgR5Mm+VdvH23qDFaJzrHTTQ==" hashValue="YlAZM3mrgXL/2uErXSXKNPCHhonrSbfcFW5JAPeQ6+rBv+UZ6AJ8XJPfRKj59Ex532NfLXDXJyUSULMNV0loN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Propustek č.148 - Přesta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16"/>
      <c r="AT3" s="13" t="s">
        <v>82</v>
      </c>
    </row>
    <row r="4" s="1" customFormat="1" ht="24.96" customHeight="1">
      <c r="B4" s="16"/>
      <c r="D4" s="132" t="s">
        <v>83</v>
      </c>
      <c r="I4" s="128"/>
      <c r="L4" s="16"/>
      <c r="M4" s="133" t="s">
        <v>10</v>
      </c>
      <c r="AT4" s="13" t="s">
        <v>4</v>
      </c>
    </row>
    <row r="5" s="1" customFormat="1" ht="6.96" customHeight="1">
      <c r="B5" s="16"/>
      <c r="I5" s="128"/>
      <c r="L5" s="16"/>
    </row>
    <row r="6" s="1" customFormat="1" ht="12" customHeight="1">
      <c r="B6" s="16"/>
      <c r="D6" s="134" t="s">
        <v>16</v>
      </c>
      <c r="I6" s="128"/>
      <c r="L6" s="16"/>
    </row>
    <row r="7" s="1" customFormat="1" ht="16.5" customHeight="1">
      <c r="B7" s="16"/>
      <c r="E7" s="135" t="str">
        <f>'Rekapitulace stavby'!K6</f>
        <v>SÚS-přestavba propusků II-605</v>
      </c>
      <c r="F7" s="134"/>
      <c r="G7" s="134"/>
      <c r="H7" s="134"/>
      <c r="I7" s="128"/>
      <c r="L7" s="16"/>
    </row>
    <row r="8" s="2" customFormat="1" ht="12" customHeight="1">
      <c r="A8" s="34"/>
      <c r="B8" s="40"/>
      <c r="C8" s="34"/>
      <c r="D8" s="134" t="s">
        <v>84</v>
      </c>
      <c r="E8" s="34"/>
      <c r="F8" s="34"/>
      <c r="G8" s="34"/>
      <c r="H8" s="34"/>
      <c r="I8" s="136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24.75" customHeight="1">
      <c r="A9" s="34"/>
      <c r="B9" s="40"/>
      <c r="C9" s="34"/>
      <c r="D9" s="34"/>
      <c r="E9" s="137" t="s">
        <v>85</v>
      </c>
      <c r="F9" s="34"/>
      <c r="G9" s="34"/>
      <c r="H9" s="34"/>
      <c r="I9" s="136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136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4" t="s">
        <v>18</v>
      </c>
      <c r="E11" s="34"/>
      <c r="F11" s="138" t="s">
        <v>1</v>
      </c>
      <c r="G11" s="34"/>
      <c r="H11" s="34"/>
      <c r="I11" s="139" t="s">
        <v>19</v>
      </c>
      <c r="J11" s="138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4" t="s">
        <v>20</v>
      </c>
      <c r="E12" s="34"/>
      <c r="F12" s="138" t="s">
        <v>21</v>
      </c>
      <c r="G12" s="34"/>
      <c r="H12" s="34"/>
      <c r="I12" s="139" t="s">
        <v>22</v>
      </c>
      <c r="J12" s="140" t="str">
        <f>'Rekapitulace stavby'!AN8</f>
        <v>26. 3. 2020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136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4" t="s">
        <v>24</v>
      </c>
      <c r="E14" s="34"/>
      <c r="F14" s="34"/>
      <c r="G14" s="34"/>
      <c r="H14" s="34"/>
      <c r="I14" s="139" t="s">
        <v>25</v>
      </c>
      <c r="J14" s="138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8" t="str">
        <f>IF('Rekapitulace stavby'!E11="","",'Rekapitulace stavby'!E11)</f>
        <v xml:space="preserve"> </v>
      </c>
      <c r="F15" s="34"/>
      <c r="G15" s="34"/>
      <c r="H15" s="34"/>
      <c r="I15" s="139" t="s">
        <v>26</v>
      </c>
      <c r="J15" s="138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136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4" t="s">
        <v>27</v>
      </c>
      <c r="E17" s="34"/>
      <c r="F17" s="34"/>
      <c r="G17" s="34"/>
      <c r="H17" s="34"/>
      <c r="I17" s="139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8"/>
      <c r="G18" s="138"/>
      <c r="H18" s="138"/>
      <c r="I18" s="139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136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4" t="s">
        <v>29</v>
      </c>
      <c r="E20" s="34"/>
      <c r="F20" s="34"/>
      <c r="G20" s="34"/>
      <c r="H20" s="34"/>
      <c r="I20" s="139" t="s">
        <v>25</v>
      </c>
      <c r="J20" s="138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8" t="str">
        <f>IF('Rekapitulace stavby'!E17="","",'Rekapitulace stavby'!E17)</f>
        <v xml:space="preserve"> </v>
      </c>
      <c r="F21" s="34"/>
      <c r="G21" s="34"/>
      <c r="H21" s="34"/>
      <c r="I21" s="139" t="s">
        <v>26</v>
      </c>
      <c r="J21" s="138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136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4" t="s">
        <v>31</v>
      </c>
      <c r="E23" s="34"/>
      <c r="F23" s="34"/>
      <c r="G23" s="34"/>
      <c r="H23" s="34"/>
      <c r="I23" s="139" t="s">
        <v>25</v>
      </c>
      <c r="J23" s="138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8" t="str">
        <f>IF('Rekapitulace stavby'!E20="","",'Rekapitulace stavby'!E20)</f>
        <v xml:space="preserve"> </v>
      </c>
      <c r="F24" s="34"/>
      <c r="G24" s="34"/>
      <c r="H24" s="34"/>
      <c r="I24" s="139" t="s">
        <v>26</v>
      </c>
      <c r="J24" s="138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136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4" t="s">
        <v>32</v>
      </c>
      <c r="E26" s="34"/>
      <c r="F26" s="34"/>
      <c r="G26" s="34"/>
      <c r="H26" s="34"/>
      <c r="I26" s="136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4"/>
      <c r="J27" s="141"/>
      <c r="K27" s="141"/>
      <c r="L27" s="145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136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6"/>
      <c r="E29" s="146"/>
      <c r="F29" s="146"/>
      <c r="G29" s="146"/>
      <c r="H29" s="146"/>
      <c r="I29" s="147"/>
      <c r="J29" s="146"/>
      <c r="K29" s="146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8" t="s">
        <v>33</v>
      </c>
      <c r="E30" s="34"/>
      <c r="F30" s="34"/>
      <c r="G30" s="34"/>
      <c r="H30" s="34"/>
      <c r="I30" s="136"/>
      <c r="J30" s="149">
        <f>ROUND(J127,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6"/>
      <c r="E31" s="146"/>
      <c r="F31" s="146"/>
      <c r="G31" s="146"/>
      <c r="H31" s="146"/>
      <c r="I31" s="147"/>
      <c r="J31" s="146"/>
      <c r="K31" s="146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50" t="s">
        <v>35</v>
      </c>
      <c r="G32" s="34"/>
      <c r="H32" s="34"/>
      <c r="I32" s="151" t="s">
        <v>34</v>
      </c>
      <c r="J32" s="150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52" t="s">
        <v>37</v>
      </c>
      <c r="E33" s="134" t="s">
        <v>38</v>
      </c>
      <c r="F33" s="153">
        <f>ROUND((SUM(BE127:BE178)),  2)</f>
        <v>0</v>
      </c>
      <c r="G33" s="34"/>
      <c r="H33" s="34"/>
      <c r="I33" s="154">
        <v>0.20999999999999999</v>
      </c>
      <c r="J33" s="153">
        <f>ROUND(((SUM(BE127:BE178))*I33),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4" t="s">
        <v>39</v>
      </c>
      <c r="F34" s="153">
        <f>ROUND((SUM(BF127:BF178)),  2)</f>
        <v>0</v>
      </c>
      <c r="G34" s="34"/>
      <c r="H34" s="34"/>
      <c r="I34" s="154">
        <v>0.14999999999999999</v>
      </c>
      <c r="J34" s="153">
        <f>ROUND(((SUM(BF127:BF178))*I34),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4" t="s">
        <v>40</v>
      </c>
      <c r="F35" s="153">
        <f>ROUND((SUM(BG127:BG178)),  2)</f>
        <v>0</v>
      </c>
      <c r="G35" s="34"/>
      <c r="H35" s="34"/>
      <c r="I35" s="154">
        <v>0.20999999999999999</v>
      </c>
      <c r="J35" s="153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4" t="s">
        <v>41</v>
      </c>
      <c r="F36" s="153">
        <f>ROUND((SUM(BH127:BH178)),  2)</f>
        <v>0</v>
      </c>
      <c r="G36" s="34"/>
      <c r="H36" s="34"/>
      <c r="I36" s="154">
        <v>0.14999999999999999</v>
      </c>
      <c r="J36" s="153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4" t="s">
        <v>42</v>
      </c>
      <c r="F37" s="153">
        <f>ROUND((SUM(BI127:BI178)),  2)</f>
        <v>0</v>
      </c>
      <c r="G37" s="34"/>
      <c r="H37" s="34"/>
      <c r="I37" s="154">
        <v>0</v>
      </c>
      <c r="J37" s="153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136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60"/>
      <c r="J39" s="161">
        <f>SUM(J30:J37)</f>
        <v>0</v>
      </c>
      <c r="K39" s="162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136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I41" s="128"/>
      <c r="L41" s="16"/>
    </row>
    <row r="42" s="1" customFormat="1" ht="14.4" customHeight="1">
      <c r="B42" s="16"/>
      <c r="I42" s="128"/>
      <c r="L42" s="16"/>
    </row>
    <row r="43" s="1" customFormat="1" ht="14.4" customHeight="1">
      <c r="B43" s="16"/>
      <c r="I43" s="128"/>
      <c r="L43" s="16"/>
    </row>
    <row r="44" s="1" customFormat="1" ht="14.4" customHeight="1">
      <c r="B44" s="16"/>
      <c r="I44" s="128"/>
      <c r="L44" s="16"/>
    </row>
    <row r="45" s="1" customFormat="1" ht="14.4" customHeight="1">
      <c r="B45" s="16"/>
      <c r="I45" s="128"/>
      <c r="L45" s="16"/>
    </row>
    <row r="46" s="1" customFormat="1" ht="14.4" customHeight="1">
      <c r="B46" s="16"/>
      <c r="I46" s="128"/>
      <c r="L46" s="16"/>
    </row>
    <row r="47" s="1" customFormat="1" ht="14.4" customHeight="1">
      <c r="B47" s="16"/>
      <c r="I47" s="128"/>
      <c r="L47" s="16"/>
    </row>
    <row r="48" s="1" customFormat="1" ht="14.4" customHeight="1">
      <c r="B48" s="16"/>
      <c r="I48" s="128"/>
      <c r="L48" s="16"/>
    </row>
    <row r="49" s="1" customFormat="1" ht="14.4" customHeight="1">
      <c r="B49" s="16"/>
      <c r="I49" s="128"/>
      <c r="L49" s="16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5"/>
      <c r="J50" s="164"/>
      <c r="K50" s="164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6" t="s">
        <v>48</v>
      </c>
      <c r="E61" s="167"/>
      <c r="F61" s="168" t="s">
        <v>49</v>
      </c>
      <c r="G61" s="166" t="s">
        <v>48</v>
      </c>
      <c r="H61" s="167"/>
      <c r="I61" s="169"/>
      <c r="J61" s="170" t="s">
        <v>49</v>
      </c>
      <c r="K61" s="167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3" t="s">
        <v>50</v>
      </c>
      <c r="E65" s="171"/>
      <c r="F65" s="171"/>
      <c r="G65" s="163" t="s">
        <v>51</v>
      </c>
      <c r="H65" s="171"/>
      <c r="I65" s="172"/>
      <c r="J65" s="171"/>
      <c r="K65" s="17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6" t="s">
        <v>48</v>
      </c>
      <c r="E76" s="167"/>
      <c r="F76" s="168" t="s">
        <v>49</v>
      </c>
      <c r="G76" s="166" t="s">
        <v>48</v>
      </c>
      <c r="H76" s="167"/>
      <c r="I76" s="169"/>
      <c r="J76" s="170" t="s">
        <v>49</v>
      </c>
      <c r="K76" s="167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3"/>
      <c r="C77" s="174"/>
      <c r="D77" s="174"/>
      <c r="E77" s="174"/>
      <c r="F77" s="174"/>
      <c r="G77" s="174"/>
      <c r="H77" s="174"/>
      <c r="I77" s="175"/>
      <c r="J77" s="174"/>
      <c r="K77" s="174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6"/>
      <c r="C81" s="177"/>
      <c r="D81" s="177"/>
      <c r="E81" s="177"/>
      <c r="F81" s="177"/>
      <c r="G81" s="177"/>
      <c r="H81" s="177"/>
      <c r="I81" s="178"/>
      <c r="J81" s="177"/>
      <c r="K81" s="177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86</v>
      </c>
      <c r="D82" s="36"/>
      <c r="E82" s="36"/>
      <c r="F82" s="36"/>
      <c r="G82" s="36"/>
      <c r="H82" s="36"/>
      <c r="I82" s="1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SÚS-přestavba propusků II-605</v>
      </c>
      <c r="F85" s="28"/>
      <c r="G85" s="28"/>
      <c r="H85" s="28"/>
      <c r="I85" s="1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84</v>
      </c>
      <c r="D86" s="36"/>
      <c r="E86" s="36"/>
      <c r="F86" s="36"/>
      <c r="G86" s="36"/>
      <c r="H86" s="36"/>
      <c r="I86" s="1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24.75" customHeight="1">
      <c r="A87" s="34"/>
      <c r="B87" s="35"/>
      <c r="C87" s="36"/>
      <c r="D87" s="36"/>
      <c r="E87" s="72" t="str">
        <f>E9</f>
        <v>Propustek č.148 - Přestavba propustků na sil. II/605 Úlice-hranice okresu PS</v>
      </c>
      <c r="F87" s="36"/>
      <c r="G87" s="36"/>
      <c r="H87" s="36"/>
      <c r="I87" s="1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1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139" t="s">
        <v>22</v>
      </c>
      <c r="J89" s="75" t="str">
        <f>IF(J12="","",J12)</f>
        <v>26. 3. 2020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139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139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1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80" t="s">
        <v>87</v>
      </c>
      <c r="D94" s="181"/>
      <c r="E94" s="181"/>
      <c r="F94" s="181"/>
      <c r="G94" s="181"/>
      <c r="H94" s="181"/>
      <c r="I94" s="182"/>
      <c r="J94" s="183" t="s">
        <v>88</v>
      </c>
      <c r="K94" s="181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84" t="s">
        <v>89</v>
      </c>
      <c r="D96" s="36"/>
      <c r="E96" s="36"/>
      <c r="F96" s="36"/>
      <c r="G96" s="36"/>
      <c r="H96" s="36"/>
      <c r="I96" s="136"/>
      <c r="J96" s="106">
        <f>J127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90</v>
      </c>
    </row>
    <row r="97" s="9" customFormat="1" ht="24.96" customHeight="1">
      <c r="A97" s="9"/>
      <c r="B97" s="185"/>
      <c r="C97" s="186"/>
      <c r="D97" s="187" t="s">
        <v>91</v>
      </c>
      <c r="E97" s="188"/>
      <c r="F97" s="188"/>
      <c r="G97" s="188"/>
      <c r="H97" s="188"/>
      <c r="I97" s="189"/>
      <c r="J97" s="190">
        <f>J131</f>
        <v>0</v>
      </c>
      <c r="K97" s="186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5"/>
      <c r="C98" s="186"/>
      <c r="D98" s="187" t="s">
        <v>92</v>
      </c>
      <c r="E98" s="188"/>
      <c r="F98" s="188"/>
      <c r="G98" s="188"/>
      <c r="H98" s="188"/>
      <c r="I98" s="189"/>
      <c r="J98" s="190">
        <f>J132</f>
        <v>0</v>
      </c>
      <c r="K98" s="186"/>
      <c r="L98" s="19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5"/>
      <c r="C99" s="186"/>
      <c r="D99" s="187" t="s">
        <v>92</v>
      </c>
      <c r="E99" s="188"/>
      <c r="F99" s="188"/>
      <c r="G99" s="188"/>
      <c r="H99" s="188"/>
      <c r="I99" s="189"/>
      <c r="J99" s="190">
        <f>J142</f>
        <v>0</v>
      </c>
      <c r="K99" s="186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5"/>
      <c r="C100" s="186"/>
      <c r="D100" s="187" t="s">
        <v>93</v>
      </c>
      <c r="E100" s="188"/>
      <c r="F100" s="188"/>
      <c r="G100" s="188"/>
      <c r="H100" s="188"/>
      <c r="I100" s="189"/>
      <c r="J100" s="190">
        <f>J143</f>
        <v>0</v>
      </c>
      <c r="K100" s="186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5"/>
      <c r="C101" s="186"/>
      <c r="D101" s="187" t="s">
        <v>93</v>
      </c>
      <c r="E101" s="188"/>
      <c r="F101" s="188"/>
      <c r="G101" s="188"/>
      <c r="H101" s="188"/>
      <c r="I101" s="189"/>
      <c r="J101" s="190">
        <f>J145</f>
        <v>0</v>
      </c>
      <c r="K101" s="186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5"/>
      <c r="C102" s="186"/>
      <c r="D102" s="187" t="s">
        <v>94</v>
      </c>
      <c r="E102" s="188"/>
      <c r="F102" s="188"/>
      <c r="G102" s="188"/>
      <c r="H102" s="188"/>
      <c r="I102" s="189"/>
      <c r="J102" s="190">
        <f>J146</f>
        <v>0</v>
      </c>
      <c r="K102" s="186"/>
      <c r="L102" s="19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5"/>
      <c r="C103" s="186"/>
      <c r="D103" s="187" t="s">
        <v>95</v>
      </c>
      <c r="E103" s="188"/>
      <c r="F103" s="188"/>
      <c r="G103" s="188"/>
      <c r="H103" s="188"/>
      <c r="I103" s="189"/>
      <c r="J103" s="190">
        <f>J147</f>
        <v>0</v>
      </c>
      <c r="K103" s="186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5"/>
      <c r="C104" s="186"/>
      <c r="D104" s="187" t="s">
        <v>95</v>
      </c>
      <c r="E104" s="188"/>
      <c r="F104" s="188"/>
      <c r="G104" s="188"/>
      <c r="H104" s="188"/>
      <c r="I104" s="189"/>
      <c r="J104" s="190">
        <f>J157</f>
        <v>0</v>
      </c>
      <c r="K104" s="186"/>
      <c r="L104" s="19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5"/>
      <c r="C105" s="186"/>
      <c r="D105" s="187" t="s">
        <v>96</v>
      </c>
      <c r="E105" s="188"/>
      <c r="F105" s="188"/>
      <c r="G105" s="188"/>
      <c r="H105" s="188"/>
      <c r="I105" s="189"/>
      <c r="J105" s="190">
        <f>J158</f>
        <v>0</v>
      </c>
      <c r="K105" s="186"/>
      <c r="L105" s="19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5"/>
      <c r="C106" s="186"/>
      <c r="D106" s="187" t="s">
        <v>96</v>
      </c>
      <c r="E106" s="188"/>
      <c r="F106" s="188"/>
      <c r="G106" s="188"/>
      <c r="H106" s="188"/>
      <c r="I106" s="189"/>
      <c r="J106" s="190">
        <f>J171</f>
        <v>0</v>
      </c>
      <c r="K106" s="186"/>
      <c r="L106" s="19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5"/>
      <c r="C107" s="186"/>
      <c r="D107" s="187" t="s">
        <v>97</v>
      </c>
      <c r="E107" s="188"/>
      <c r="F107" s="188"/>
      <c r="G107" s="188"/>
      <c r="H107" s="188"/>
      <c r="I107" s="189"/>
      <c r="J107" s="190">
        <f>J172</f>
        <v>0</v>
      </c>
      <c r="K107" s="186"/>
      <c r="L107" s="191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4"/>
      <c r="B108" s="35"/>
      <c r="C108" s="36"/>
      <c r="D108" s="36"/>
      <c r="E108" s="36"/>
      <c r="F108" s="36"/>
      <c r="G108" s="36"/>
      <c r="H108" s="36"/>
      <c r="I108" s="1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62"/>
      <c r="C109" s="63"/>
      <c r="D109" s="63"/>
      <c r="E109" s="63"/>
      <c r="F109" s="63"/>
      <c r="G109" s="63"/>
      <c r="H109" s="63"/>
      <c r="I109" s="175"/>
      <c r="J109" s="63"/>
      <c r="K109" s="63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64"/>
      <c r="C113" s="65"/>
      <c r="D113" s="65"/>
      <c r="E113" s="65"/>
      <c r="F113" s="65"/>
      <c r="G113" s="65"/>
      <c r="H113" s="65"/>
      <c r="I113" s="178"/>
      <c r="J113" s="65"/>
      <c r="K113" s="65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98</v>
      </c>
      <c r="D114" s="36"/>
      <c r="E114" s="36"/>
      <c r="F114" s="36"/>
      <c r="G114" s="36"/>
      <c r="H114" s="36"/>
      <c r="I114" s="1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16</v>
      </c>
      <c r="D116" s="36"/>
      <c r="E116" s="36"/>
      <c r="F116" s="36"/>
      <c r="G116" s="36"/>
      <c r="H116" s="36"/>
      <c r="I116" s="1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6"/>
      <c r="D117" s="36"/>
      <c r="E117" s="179" t="str">
        <f>E7</f>
        <v>SÚS-přestavba propusků II-605</v>
      </c>
      <c r="F117" s="28"/>
      <c r="G117" s="28"/>
      <c r="H117" s="28"/>
      <c r="I117" s="136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84</v>
      </c>
      <c r="D118" s="36"/>
      <c r="E118" s="36"/>
      <c r="F118" s="36"/>
      <c r="G118" s="36"/>
      <c r="H118" s="36"/>
      <c r="I118" s="1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24.75" customHeight="1">
      <c r="A119" s="34"/>
      <c r="B119" s="35"/>
      <c r="C119" s="36"/>
      <c r="D119" s="36"/>
      <c r="E119" s="72" t="str">
        <f>E9</f>
        <v>Propustek č.148 - Přestavba propustků na sil. II/605 Úlice-hranice okresu PS</v>
      </c>
      <c r="F119" s="36"/>
      <c r="G119" s="36"/>
      <c r="H119" s="36"/>
      <c r="I119" s="136"/>
      <c r="J119" s="36"/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6"/>
      <c r="D120" s="36"/>
      <c r="E120" s="36"/>
      <c r="F120" s="36"/>
      <c r="G120" s="36"/>
      <c r="H120" s="36"/>
      <c r="I120" s="136"/>
      <c r="J120" s="36"/>
      <c r="K120" s="36"/>
      <c r="L120" s="59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20</v>
      </c>
      <c r="D121" s="36"/>
      <c r="E121" s="36"/>
      <c r="F121" s="23" t="str">
        <f>F12</f>
        <v xml:space="preserve"> </v>
      </c>
      <c r="G121" s="36"/>
      <c r="H121" s="36"/>
      <c r="I121" s="139" t="s">
        <v>22</v>
      </c>
      <c r="J121" s="75" t="str">
        <f>IF(J12="","",J12)</f>
        <v>26. 3. 2020</v>
      </c>
      <c r="K121" s="36"/>
      <c r="L121" s="59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6"/>
      <c r="D122" s="36"/>
      <c r="E122" s="36"/>
      <c r="F122" s="36"/>
      <c r="G122" s="36"/>
      <c r="H122" s="36"/>
      <c r="I122" s="136"/>
      <c r="J122" s="36"/>
      <c r="K122" s="36"/>
      <c r="L122" s="59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5.15" customHeight="1">
      <c r="A123" s="34"/>
      <c r="B123" s="35"/>
      <c r="C123" s="28" t="s">
        <v>24</v>
      </c>
      <c r="D123" s="36"/>
      <c r="E123" s="36"/>
      <c r="F123" s="23" t="str">
        <f>E15</f>
        <v xml:space="preserve"> </v>
      </c>
      <c r="G123" s="36"/>
      <c r="H123" s="36"/>
      <c r="I123" s="139" t="s">
        <v>29</v>
      </c>
      <c r="J123" s="32" t="str">
        <f>E21</f>
        <v xml:space="preserve"> </v>
      </c>
      <c r="K123" s="36"/>
      <c r="L123" s="59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5.15" customHeight="1">
      <c r="A124" s="34"/>
      <c r="B124" s="35"/>
      <c r="C124" s="28" t="s">
        <v>27</v>
      </c>
      <c r="D124" s="36"/>
      <c r="E124" s="36"/>
      <c r="F124" s="23" t="str">
        <f>IF(E18="","",E18)</f>
        <v>Vyplň údaj</v>
      </c>
      <c r="G124" s="36"/>
      <c r="H124" s="36"/>
      <c r="I124" s="139" t="s">
        <v>31</v>
      </c>
      <c r="J124" s="32" t="str">
        <f>E24</f>
        <v xml:space="preserve"> </v>
      </c>
      <c r="K124" s="36"/>
      <c r="L124" s="59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0.32" customHeight="1">
      <c r="A125" s="34"/>
      <c r="B125" s="35"/>
      <c r="C125" s="36"/>
      <c r="D125" s="36"/>
      <c r="E125" s="36"/>
      <c r="F125" s="36"/>
      <c r="G125" s="36"/>
      <c r="H125" s="36"/>
      <c r="I125" s="136"/>
      <c r="J125" s="36"/>
      <c r="K125" s="36"/>
      <c r="L125" s="59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10" customFormat="1" ht="29.28" customHeight="1">
      <c r="A126" s="192"/>
      <c r="B126" s="193"/>
      <c r="C126" s="194" t="s">
        <v>99</v>
      </c>
      <c r="D126" s="195" t="s">
        <v>58</v>
      </c>
      <c r="E126" s="195" t="s">
        <v>54</v>
      </c>
      <c r="F126" s="195" t="s">
        <v>55</v>
      </c>
      <c r="G126" s="195" t="s">
        <v>100</v>
      </c>
      <c r="H126" s="195" t="s">
        <v>101</v>
      </c>
      <c r="I126" s="196" t="s">
        <v>102</v>
      </c>
      <c r="J126" s="197" t="s">
        <v>88</v>
      </c>
      <c r="K126" s="198" t="s">
        <v>103</v>
      </c>
      <c r="L126" s="199"/>
      <c r="M126" s="96" t="s">
        <v>1</v>
      </c>
      <c r="N126" s="97" t="s">
        <v>37</v>
      </c>
      <c r="O126" s="97" t="s">
        <v>104</v>
      </c>
      <c r="P126" s="97" t="s">
        <v>105</v>
      </c>
      <c r="Q126" s="97" t="s">
        <v>106</v>
      </c>
      <c r="R126" s="97" t="s">
        <v>107</v>
      </c>
      <c r="S126" s="97" t="s">
        <v>108</v>
      </c>
      <c r="T126" s="98" t="s">
        <v>109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4"/>
      <c r="B127" s="35"/>
      <c r="C127" s="103" t="s">
        <v>110</v>
      </c>
      <c r="D127" s="36"/>
      <c r="E127" s="36"/>
      <c r="F127" s="36"/>
      <c r="G127" s="36"/>
      <c r="H127" s="36"/>
      <c r="I127" s="136"/>
      <c r="J127" s="200">
        <f>BK127</f>
        <v>0</v>
      </c>
      <c r="K127" s="36"/>
      <c r="L127" s="40"/>
      <c r="M127" s="99"/>
      <c r="N127" s="201"/>
      <c r="O127" s="100"/>
      <c r="P127" s="202">
        <f>P128+SUM(P129:P132)+P142+P143+SUM(P145:P147)+P157+P158+P171+P172</f>
        <v>0</v>
      </c>
      <c r="Q127" s="100"/>
      <c r="R127" s="202">
        <f>R128+SUM(R129:R132)+R142+R143+SUM(R145:R147)+R157+R158+R171+R172</f>
        <v>0</v>
      </c>
      <c r="S127" s="100"/>
      <c r="T127" s="203">
        <f>T128+SUM(T129:T132)+T142+T143+SUM(T145:T147)+T157+T158+T171+T172</f>
        <v>6.75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72</v>
      </c>
      <c r="AU127" s="13" t="s">
        <v>90</v>
      </c>
      <c r="BK127" s="204">
        <f>BK128+SUM(BK129:BK132)+BK142+BK143+SUM(BK145:BK147)+BK157+BK158+BK171+BK172</f>
        <v>0</v>
      </c>
    </row>
    <row r="128" s="2" customFormat="1" ht="21.75" customHeight="1">
      <c r="A128" s="34"/>
      <c r="B128" s="35"/>
      <c r="C128" s="205" t="s">
        <v>80</v>
      </c>
      <c r="D128" s="205" t="s">
        <v>111</v>
      </c>
      <c r="E128" s="206" t="s">
        <v>112</v>
      </c>
      <c r="F128" s="207" t="s">
        <v>113</v>
      </c>
      <c r="G128" s="208" t="s">
        <v>114</v>
      </c>
      <c r="H128" s="209">
        <v>1</v>
      </c>
      <c r="I128" s="210"/>
      <c r="J128" s="211">
        <f>ROUND(I128*H128,2)</f>
        <v>0</v>
      </c>
      <c r="K128" s="212"/>
      <c r="L128" s="40"/>
      <c r="M128" s="213" t="s">
        <v>1</v>
      </c>
      <c r="N128" s="214" t="s">
        <v>38</v>
      </c>
      <c r="O128" s="87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7" t="s">
        <v>115</v>
      </c>
      <c r="AT128" s="217" t="s">
        <v>111</v>
      </c>
      <c r="AU128" s="217" t="s">
        <v>73</v>
      </c>
      <c r="AY128" s="13" t="s">
        <v>116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3" t="s">
        <v>80</v>
      </c>
      <c r="BK128" s="218">
        <f>ROUND(I128*H128,2)</f>
        <v>0</v>
      </c>
      <c r="BL128" s="13" t="s">
        <v>115</v>
      </c>
      <c r="BM128" s="217" t="s">
        <v>82</v>
      </c>
    </row>
    <row r="129" s="2" customFormat="1" ht="21.75" customHeight="1">
      <c r="A129" s="34"/>
      <c r="B129" s="35"/>
      <c r="C129" s="205" t="s">
        <v>82</v>
      </c>
      <c r="D129" s="205" t="s">
        <v>111</v>
      </c>
      <c r="E129" s="206" t="s">
        <v>117</v>
      </c>
      <c r="F129" s="207" t="s">
        <v>118</v>
      </c>
      <c r="G129" s="208" t="s">
        <v>114</v>
      </c>
      <c r="H129" s="209">
        <v>1</v>
      </c>
      <c r="I129" s="210"/>
      <c r="J129" s="211">
        <f>ROUND(I129*H129,2)</f>
        <v>0</v>
      </c>
      <c r="K129" s="212"/>
      <c r="L129" s="40"/>
      <c r="M129" s="213" t="s">
        <v>1</v>
      </c>
      <c r="N129" s="214" t="s">
        <v>38</v>
      </c>
      <c r="O129" s="87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7" t="s">
        <v>115</v>
      </c>
      <c r="AT129" s="217" t="s">
        <v>111</v>
      </c>
      <c r="AU129" s="217" t="s">
        <v>73</v>
      </c>
      <c r="AY129" s="13" t="s">
        <v>116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3" t="s">
        <v>80</v>
      </c>
      <c r="BK129" s="218">
        <f>ROUND(I129*H129,2)</f>
        <v>0</v>
      </c>
      <c r="BL129" s="13" t="s">
        <v>115</v>
      </c>
      <c r="BM129" s="217" t="s">
        <v>115</v>
      </c>
    </row>
    <row r="130" s="2" customFormat="1" ht="16.5" customHeight="1">
      <c r="A130" s="34"/>
      <c r="B130" s="35"/>
      <c r="C130" s="205" t="s">
        <v>119</v>
      </c>
      <c r="D130" s="205" t="s">
        <v>111</v>
      </c>
      <c r="E130" s="206" t="s">
        <v>120</v>
      </c>
      <c r="F130" s="207" t="s">
        <v>121</v>
      </c>
      <c r="G130" s="208" t="s">
        <v>114</v>
      </c>
      <c r="H130" s="209">
        <v>1</v>
      </c>
      <c r="I130" s="210"/>
      <c r="J130" s="211">
        <f>ROUND(I130*H130,2)</f>
        <v>0</v>
      </c>
      <c r="K130" s="212"/>
      <c r="L130" s="40"/>
      <c r="M130" s="213" t="s">
        <v>1</v>
      </c>
      <c r="N130" s="214" t="s">
        <v>38</v>
      </c>
      <c r="O130" s="87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7" t="s">
        <v>115</v>
      </c>
      <c r="AT130" s="217" t="s">
        <v>111</v>
      </c>
      <c r="AU130" s="217" t="s">
        <v>73</v>
      </c>
      <c r="AY130" s="13" t="s">
        <v>116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3" t="s">
        <v>80</v>
      </c>
      <c r="BK130" s="218">
        <f>ROUND(I130*H130,2)</f>
        <v>0</v>
      </c>
      <c r="BL130" s="13" t="s">
        <v>115</v>
      </c>
      <c r="BM130" s="217" t="s">
        <v>122</v>
      </c>
    </row>
    <row r="131" s="11" customFormat="1" ht="25.92" customHeight="1">
      <c r="A131" s="11"/>
      <c r="B131" s="219"/>
      <c r="C131" s="220"/>
      <c r="D131" s="221" t="s">
        <v>72</v>
      </c>
      <c r="E131" s="222" t="s">
        <v>123</v>
      </c>
      <c r="F131" s="222" t="s">
        <v>124</v>
      </c>
      <c r="G131" s="220"/>
      <c r="H131" s="220"/>
      <c r="I131" s="223"/>
      <c r="J131" s="224">
        <f>BK131</f>
        <v>0</v>
      </c>
      <c r="K131" s="220"/>
      <c r="L131" s="225"/>
      <c r="M131" s="226"/>
      <c r="N131" s="227"/>
      <c r="O131" s="227"/>
      <c r="P131" s="228">
        <v>0</v>
      </c>
      <c r="Q131" s="227"/>
      <c r="R131" s="228">
        <v>0</v>
      </c>
      <c r="S131" s="227"/>
      <c r="T131" s="229"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30" t="s">
        <v>80</v>
      </c>
      <c r="AT131" s="231" t="s">
        <v>72</v>
      </c>
      <c r="AU131" s="231" t="s">
        <v>73</v>
      </c>
      <c r="AY131" s="230" t="s">
        <v>116</v>
      </c>
      <c r="BK131" s="232">
        <v>0</v>
      </c>
    </row>
    <row r="132" s="11" customFormat="1" ht="25.92" customHeight="1">
      <c r="A132" s="11"/>
      <c r="B132" s="219"/>
      <c r="C132" s="220"/>
      <c r="D132" s="221" t="s">
        <v>72</v>
      </c>
      <c r="E132" s="222" t="s">
        <v>125</v>
      </c>
      <c r="F132" s="222" t="s">
        <v>126</v>
      </c>
      <c r="G132" s="220"/>
      <c r="H132" s="220"/>
      <c r="I132" s="223"/>
      <c r="J132" s="224">
        <f>BK132</f>
        <v>0</v>
      </c>
      <c r="K132" s="220"/>
      <c r="L132" s="225"/>
      <c r="M132" s="226"/>
      <c r="N132" s="227"/>
      <c r="O132" s="227"/>
      <c r="P132" s="228">
        <f>SUM(P133:P141)</f>
        <v>0</v>
      </c>
      <c r="Q132" s="227"/>
      <c r="R132" s="228">
        <f>SUM(R133:R141)</f>
        <v>0</v>
      </c>
      <c r="S132" s="227"/>
      <c r="T132" s="229">
        <f>SUM(T133:T141)</f>
        <v>6.75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30" t="s">
        <v>80</v>
      </c>
      <c r="AT132" s="231" t="s">
        <v>72</v>
      </c>
      <c r="AU132" s="231" t="s">
        <v>73</v>
      </c>
      <c r="AY132" s="230" t="s">
        <v>116</v>
      </c>
      <c r="BK132" s="232">
        <f>SUM(BK133:BK141)</f>
        <v>0</v>
      </c>
    </row>
    <row r="133" s="2" customFormat="1" ht="55.5" customHeight="1">
      <c r="A133" s="34"/>
      <c r="B133" s="35"/>
      <c r="C133" s="205" t="s">
        <v>119</v>
      </c>
      <c r="D133" s="205" t="s">
        <v>111</v>
      </c>
      <c r="E133" s="206" t="s">
        <v>127</v>
      </c>
      <c r="F133" s="207" t="s">
        <v>128</v>
      </c>
      <c r="G133" s="208" t="s">
        <v>129</v>
      </c>
      <c r="H133" s="209">
        <v>7.5</v>
      </c>
      <c r="I133" s="210"/>
      <c r="J133" s="211">
        <f>ROUND(I133*H133,2)</f>
        <v>0</v>
      </c>
      <c r="K133" s="212"/>
      <c r="L133" s="40"/>
      <c r="M133" s="213" t="s">
        <v>1</v>
      </c>
      <c r="N133" s="214" t="s">
        <v>38</v>
      </c>
      <c r="O133" s="87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7" t="s">
        <v>115</v>
      </c>
      <c r="AT133" s="217" t="s">
        <v>111</v>
      </c>
      <c r="AU133" s="217" t="s">
        <v>80</v>
      </c>
      <c r="AY133" s="13" t="s">
        <v>116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3" t="s">
        <v>80</v>
      </c>
      <c r="BK133" s="218">
        <f>ROUND(I133*H133,2)</f>
        <v>0</v>
      </c>
      <c r="BL133" s="13" t="s">
        <v>115</v>
      </c>
      <c r="BM133" s="217" t="s">
        <v>130</v>
      </c>
    </row>
    <row r="134" s="2" customFormat="1" ht="55.5" customHeight="1">
      <c r="A134" s="34"/>
      <c r="B134" s="35"/>
      <c r="C134" s="205" t="s">
        <v>115</v>
      </c>
      <c r="D134" s="205" t="s">
        <v>111</v>
      </c>
      <c r="E134" s="206" t="s">
        <v>131</v>
      </c>
      <c r="F134" s="207" t="s">
        <v>132</v>
      </c>
      <c r="G134" s="208" t="s">
        <v>129</v>
      </c>
      <c r="H134" s="209">
        <v>15</v>
      </c>
      <c r="I134" s="210"/>
      <c r="J134" s="211">
        <f>ROUND(I134*H134,2)</f>
        <v>0</v>
      </c>
      <c r="K134" s="212"/>
      <c r="L134" s="40"/>
      <c r="M134" s="213" t="s">
        <v>1</v>
      </c>
      <c r="N134" s="214" t="s">
        <v>38</v>
      </c>
      <c r="O134" s="87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7" t="s">
        <v>115</v>
      </c>
      <c r="AT134" s="217" t="s">
        <v>111</v>
      </c>
      <c r="AU134" s="217" t="s">
        <v>80</v>
      </c>
      <c r="AY134" s="13" t="s">
        <v>116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3" t="s">
        <v>80</v>
      </c>
      <c r="BK134" s="218">
        <f>ROUND(I134*H134,2)</f>
        <v>0</v>
      </c>
      <c r="BL134" s="13" t="s">
        <v>115</v>
      </c>
      <c r="BM134" s="217" t="s">
        <v>133</v>
      </c>
    </row>
    <row r="135" s="2" customFormat="1" ht="21.75" customHeight="1">
      <c r="A135" s="34"/>
      <c r="B135" s="35"/>
      <c r="C135" s="205" t="s">
        <v>134</v>
      </c>
      <c r="D135" s="205" t="s">
        <v>111</v>
      </c>
      <c r="E135" s="206" t="s">
        <v>135</v>
      </c>
      <c r="F135" s="207" t="s">
        <v>136</v>
      </c>
      <c r="G135" s="208" t="s">
        <v>137</v>
      </c>
      <c r="H135" s="209">
        <v>15</v>
      </c>
      <c r="I135" s="210"/>
      <c r="J135" s="211">
        <f>ROUND(I135*H135,2)</f>
        <v>0</v>
      </c>
      <c r="K135" s="212"/>
      <c r="L135" s="40"/>
      <c r="M135" s="213" t="s">
        <v>1</v>
      </c>
      <c r="N135" s="214" t="s">
        <v>38</v>
      </c>
      <c r="O135" s="87"/>
      <c r="P135" s="215">
        <f>O135*H135</f>
        <v>0</v>
      </c>
      <c r="Q135" s="215">
        <v>0</v>
      </c>
      <c r="R135" s="215">
        <f>Q135*H135</f>
        <v>0</v>
      </c>
      <c r="S135" s="215">
        <v>0.45000000000000001</v>
      </c>
      <c r="T135" s="216">
        <f>S135*H135</f>
        <v>6.75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7" t="s">
        <v>115</v>
      </c>
      <c r="AT135" s="217" t="s">
        <v>111</v>
      </c>
      <c r="AU135" s="217" t="s">
        <v>80</v>
      </c>
      <c r="AY135" s="13" t="s">
        <v>116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3" t="s">
        <v>80</v>
      </c>
      <c r="BK135" s="218">
        <f>ROUND(I135*H135,2)</f>
        <v>0</v>
      </c>
      <c r="BL135" s="13" t="s">
        <v>115</v>
      </c>
      <c r="BM135" s="217" t="s">
        <v>138</v>
      </c>
    </row>
    <row r="136" s="2" customFormat="1" ht="44.25" customHeight="1">
      <c r="A136" s="34"/>
      <c r="B136" s="35"/>
      <c r="C136" s="205" t="s">
        <v>139</v>
      </c>
      <c r="D136" s="205" t="s">
        <v>111</v>
      </c>
      <c r="E136" s="206" t="s">
        <v>140</v>
      </c>
      <c r="F136" s="207" t="s">
        <v>141</v>
      </c>
      <c r="G136" s="208" t="s">
        <v>142</v>
      </c>
      <c r="H136" s="209">
        <v>30</v>
      </c>
      <c r="I136" s="210"/>
      <c r="J136" s="211">
        <f>ROUND(I136*H136,2)</f>
        <v>0</v>
      </c>
      <c r="K136" s="212"/>
      <c r="L136" s="40"/>
      <c r="M136" s="213" t="s">
        <v>1</v>
      </c>
      <c r="N136" s="214" t="s">
        <v>38</v>
      </c>
      <c r="O136" s="87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7" t="s">
        <v>115</v>
      </c>
      <c r="AT136" s="217" t="s">
        <v>111</v>
      </c>
      <c r="AU136" s="217" t="s">
        <v>80</v>
      </c>
      <c r="AY136" s="13" t="s">
        <v>116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3" t="s">
        <v>80</v>
      </c>
      <c r="BK136" s="218">
        <f>ROUND(I136*H136,2)</f>
        <v>0</v>
      </c>
      <c r="BL136" s="13" t="s">
        <v>115</v>
      </c>
      <c r="BM136" s="217" t="s">
        <v>143</v>
      </c>
    </row>
    <row r="137" s="2" customFormat="1" ht="55.5" customHeight="1">
      <c r="A137" s="34"/>
      <c r="B137" s="35"/>
      <c r="C137" s="205" t="s">
        <v>122</v>
      </c>
      <c r="D137" s="205" t="s">
        <v>111</v>
      </c>
      <c r="E137" s="206" t="s">
        <v>144</v>
      </c>
      <c r="F137" s="207" t="s">
        <v>145</v>
      </c>
      <c r="G137" s="208" t="s">
        <v>142</v>
      </c>
      <c r="H137" s="209">
        <v>10</v>
      </c>
      <c r="I137" s="210"/>
      <c r="J137" s="211">
        <f>ROUND(I137*H137,2)</f>
        <v>0</v>
      </c>
      <c r="K137" s="212"/>
      <c r="L137" s="40"/>
      <c r="M137" s="213" t="s">
        <v>1</v>
      </c>
      <c r="N137" s="214" t="s">
        <v>38</v>
      </c>
      <c r="O137" s="87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7" t="s">
        <v>115</v>
      </c>
      <c r="AT137" s="217" t="s">
        <v>111</v>
      </c>
      <c r="AU137" s="217" t="s">
        <v>80</v>
      </c>
      <c r="AY137" s="13" t="s">
        <v>116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3" t="s">
        <v>80</v>
      </c>
      <c r="BK137" s="218">
        <f>ROUND(I137*H137,2)</f>
        <v>0</v>
      </c>
      <c r="BL137" s="13" t="s">
        <v>115</v>
      </c>
      <c r="BM137" s="217" t="s">
        <v>146</v>
      </c>
    </row>
    <row r="138" s="2" customFormat="1" ht="21.75" customHeight="1">
      <c r="A138" s="34"/>
      <c r="B138" s="35"/>
      <c r="C138" s="205" t="s">
        <v>147</v>
      </c>
      <c r="D138" s="205" t="s">
        <v>111</v>
      </c>
      <c r="E138" s="206" t="s">
        <v>148</v>
      </c>
      <c r="F138" s="207" t="s">
        <v>149</v>
      </c>
      <c r="G138" s="208" t="s">
        <v>142</v>
      </c>
      <c r="H138" s="209">
        <v>30</v>
      </c>
      <c r="I138" s="210"/>
      <c r="J138" s="211">
        <f>ROUND(I138*H138,2)</f>
        <v>0</v>
      </c>
      <c r="K138" s="212"/>
      <c r="L138" s="40"/>
      <c r="M138" s="213" t="s">
        <v>1</v>
      </c>
      <c r="N138" s="214" t="s">
        <v>38</v>
      </c>
      <c r="O138" s="87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7" t="s">
        <v>115</v>
      </c>
      <c r="AT138" s="217" t="s">
        <v>111</v>
      </c>
      <c r="AU138" s="217" t="s">
        <v>80</v>
      </c>
      <c r="AY138" s="13" t="s">
        <v>116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3" t="s">
        <v>80</v>
      </c>
      <c r="BK138" s="218">
        <f>ROUND(I138*H138,2)</f>
        <v>0</v>
      </c>
      <c r="BL138" s="13" t="s">
        <v>115</v>
      </c>
      <c r="BM138" s="217" t="s">
        <v>150</v>
      </c>
    </row>
    <row r="139" s="2" customFormat="1" ht="21.75" customHeight="1">
      <c r="A139" s="34"/>
      <c r="B139" s="35"/>
      <c r="C139" s="205" t="s">
        <v>133</v>
      </c>
      <c r="D139" s="205" t="s">
        <v>111</v>
      </c>
      <c r="E139" s="206" t="s">
        <v>151</v>
      </c>
      <c r="F139" s="207" t="s">
        <v>152</v>
      </c>
      <c r="G139" s="208" t="s">
        <v>142</v>
      </c>
      <c r="H139" s="209">
        <v>300</v>
      </c>
      <c r="I139" s="210"/>
      <c r="J139" s="211">
        <f>ROUND(I139*H139,2)</f>
        <v>0</v>
      </c>
      <c r="K139" s="212"/>
      <c r="L139" s="40"/>
      <c r="M139" s="213" t="s">
        <v>1</v>
      </c>
      <c r="N139" s="214" t="s">
        <v>38</v>
      </c>
      <c r="O139" s="87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7" t="s">
        <v>115</v>
      </c>
      <c r="AT139" s="217" t="s">
        <v>111</v>
      </c>
      <c r="AU139" s="217" t="s">
        <v>80</v>
      </c>
      <c r="AY139" s="13" t="s">
        <v>116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3" t="s">
        <v>80</v>
      </c>
      <c r="BK139" s="218">
        <f>ROUND(I139*H139,2)</f>
        <v>0</v>
      </c>
      <c r="BL139" s="13" t="s">
        <v>115</v>
      </c>
      <c r="BM139" s="217" t="s">
        <v>153</v>
      </c>
    </row>
    <row r="140" s="2" customFormat="1" ht="33" customHeight="1">
      <c r="A140" s="34"/>
      <c r="B140" s="35"/>
      <c r="C140" s="205" t="s">
        <v>154</v>
      </c>
      <c r="D140" s="205" t="s">
        <v>111</v>
      </c>
      <c r="E140" s="206" t="s">
        <v>155</v>
      </c>
      <c r="F140" s="207" t="s">
        <v>156</v>
      </c>
      <c r="G140" s="208" t="s">
        <v>157</v>
      </c>
      <c r="H140" s="209">
        <v>54</v>
      </c>
      <c r="I140" s="210"/>
      <c r="J140" s="211">
        <f>ROUND(I140*H140,2)</f>
        <v>0</v>
      </c>
      <c r="K140" s="212"/>
      <c r="L140" s="40"/>
      <c r="M140" s="213" t="s">
        <v>1</v>
      </c>
      <c r="N140" s="214" t="s">
        <v>38</v>
      </c>
      <c r="O140" s="87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7" t="s">
        <v>115</v>
      </c>
      <c r="AT140" s="217" t="s">
        <v>111</v>
      </c>
      <c r="AU140" s="217" t="s">
        <v>80</v>
      </c>
      <c r="AY140" s="13" t="s">
        <v>116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3" t="s">
        <v>80</v>
      </c>
      <c r="BK140" s="218">
        <f>ROUND(I140*H140,2)</f>
        <v>0</v>
      </c>
      <c r="BL140" s="13" t="s">
        <v>115</v>
      </c>
      <c r="BM140" s="217" t="s">
        <v>158</v>
      </c>
    </row>
    <row r="141" s="2" customFormat="1" ht="33" customHeight="1">
      <c r="A141" s="34"/>
      <c r="B141" s="35"/>
      <c r="C141" s="205" t="s">
        <v>159</v>
      </c>
      <c r="D141" s="205" t="s">
        <v>111</v>
      </c>
      <c r="E141" s="206" t="s">
        <v>160</v>
      </c>
      <c r="F141" s="207" t="s">
        <v>161</v>
      </c>
      <c r="G141" s="208" t="s">
        <v>129</v>
      </c>
      <c r="H141" s="209">
        <v>15</v>
      </c>
      <c r="I141" s="210"/>
      <c r="J141" s="211">
        <f>ROUND(I141*H141,2)</f>
        <v>0</v>
      </c>
      <c r="K141" s="212"/>
      <c r="L141" s="40"/>
      <c r="M141" s="213" t="s">
        <v>1</v>
      </c>
      <c r="N141" s="214" t="s">
        <v>38</v>
      </c>
      <c r="O141" s="87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7" t="s">
        <v>115</v>
      </c>
      <c r="AT141" s="217" t="s">
        <v>111</v>
      </c>
      <c r="AU141" s="217" t="s">
        <v>80</v>
      </c>
      <c r="AY141" s="13" t="s">
        <v>116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3" t="s">
        <v>80</v>
      </c>
      <c r="BK141" s="218">
        <f>ROUND(I141*H141,2)</f>
        <v>0</v>
      </c>
      <c r="BL141" s="13" t="s">
        <v>115</v>
      </c>
      <c r="BM141" s="217" t="s">
        <v>162</v>
      </c>
    </row>
    <row r="142" s="11" customFormat="1" ht="25.92" customHeight="1">
      <c r="A142" s="11"/>
      <c r="B142" s="219"/>
      <c r="C142" s="220"/>
      <c r="D142" s="221" t="s">
        <v>72</v>
      </c>
      <c r="E142" s="222" t="s">
        <v>125</v>
      </c>
      <c r="F142" s="222" t="s">
        <v>126</v>
      </c>
      <c r="G142" s="220"/>
      <c r="H142" s="220"/>
      <c r="I142" s="223"/>
      <c r="J142" s="224">
        <f>BK142</f>
        <v>0</v>
      </c>
      <c r="K142" s="220"/>
      <c r="L142" s="225"/>
      <c r="M142" s="226"/>
      <c r="N142" s="227"/>
      <c r="O142" s="227"/>
      <c r="P142" s="228">
        <v>0</v>
      </c>
      <c r="Q142" s="227"/>
      <c r="R142" s="228">
        <v>0</v>
      </c>
      <c r="S142" s="227"/>
      <c r="T142" s="229"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30" t="s">
        <v>80</v>
      </c>
      <c r="AT142" s="231" t="s">
        <v>72</v>
      </c>
      <c r="AU142" s="231" t="s">
        <v>73</v>
      </c>
      <c r="AY142" s="230" t="s">
        <v>116</v>
      </c>
      <c r="BK142" s="232">
        <v>0</v>
      </c>
    </row>
    <row r="143" s="11" customFormat="1" ht="25.92" customHeight="1">
      <c r="A143" s="11"/>
      <c r="B143" s="219"/>
      <c r="C143" s="220"/>
      <c r="D143" s="221" t="s">
        <v>72</v>
      </c>
      <c r="E143" s="222" t="s">
        <v>163</v>
      </c>
      <c r="F143" s="222" t="s">
        <v>164</v>
      </c>
      <c r="G143" s="220"/>
      <c r="H143" s="220"/>
      <c r="I143" s="223"/>
      <c r="J143" s="224">
        <f>BK143</f>
        <v>0</v>
      </c>
      <c r="K143" s="220"/>
      <c r="L143" s="225"/>
      <c r="M143" s="226"/>
      <c r="N143" s="227"/>
      <c r="O143" s="227"/>
      <c r="P143" s="228">
        <f>P144</f>
        <v>0</v>
      </c>
      <c r="Q143" s="227"/>
      <c r="R143" s="228">
        <f>R144</f>
        <v>0</v>
      </c>
      <c r="S143" s="227"/>
      <c r="T143" s="229">
        <f>T144</f>
        <v>0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R143" s="230" t="s">
        <v>80</v>
      </c>
      <c r="AT143" s="231" t="s">
        <v>72</v>
      </c>
      <c r="AU143" s="231" t="s">
        <v>73</v>
      </c>
      <c r="AY143" s="230" t="s">
        <v>116</v>
      </c>
      <c r="BK143" s="232">
        <f>BK144</f>
        <v>0</v>
      </c>
    </row>
    <row r="144" s="2" customFormat="1" ht="33" customHeight="1">
      <c r="A144" s="34"/>
      <c r="B144" s="35"/>
      <c r="C144" s="205" t="s">
        <v>146</v>
      </c>
      <c r="D144" s="205" t="s">
        <v>111</v>
      </c>
      <c r="E144" s="206" t="s">
        <v>165</v>
      </c>
      <c r="F144" s="207" t="s">
        <v>166</v>
      </c>
      <c r="G144" s="208" t="s">
        <v>142</v>
      </c>
      <c r="H144" s="209">
        <v>2.7000000000000002</v>
      </c>
      <c r="I144" s="210"/>
      <c r="J144" s="211">
        <f>ROUND(I144*H144,2)</f>
        <v>0</v>
      </c>
      <c r="K144" s="212"/>
      <c r="L144" s="40"/>
      <c r="M144" s="213" t="s">
        <v>1</v>
      </c>
      <c r="N144" s="214" t="s">
        <v>38</v>
      </c>
      <c r="O144" s="87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7" t="s">
        <v>115</v>
      </c>
      <c r="AT144" s="217" t="s">
        <v>111</v>
      </c>
      <c r="AU144" s="217" t="s">
        <v>80</v>
      </c>
      <c r="AY144" s="13" t="s">
        <v>116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3" t="s">
        <v>80</v>
      </c>
      <c r="BK144" s="218">
        <f>ROUND(I144*H144,2)</f>
        <v>0</v>
      </c>
      <c r="BL144" s="13" t="s">
        <v>115</v>
      </c>
      <c r="BM144" s="217" t="s">
        <v>167</v>
      </c>
    </row>
    <row r="145" s="11" customFormat="1" ht="25.92" customHeight="1">
      <c r="A145" s="11"/>
      <c r="B145" s="219"/>
      <c r="C145" s="220"/>
      <c r="D145" s="221" t="s">
        <v>72</v>
      </c>
      <c r="E145" s="222" t="s">
        <v>163</v>
      </c>
      <c r="F145" s="222" t="s">
        <v>164</v>
      </c>
      <c r="G145" s="220"/>
      <c r="H145" s="220"/>
      <c r="I145" s="223"/>
      <c r="J145" s="224">
        <f>BK145</f>
        <v>0</v>
      </c>
      <c r="K145" s="220"/>
      <c r="L145" s="225"/>
      <c r="M145" s="226"/>
      <c r="N145" s="227"/>
      <c r="O145" s="227"/>
      <c r="P145" s="228">
        <v>0</v>
      </c>
      <c r="Q145" s="227"/>
      <c r="R145" s="228">
        <v>0</v>
      </c>
      <c r="S145" s="227"/>
      <c r="T145" s="229">
        <v>0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R145" s="230" t="s">
        <v>80</v>
      </c>
      <c r="AT145" s="231" t="s">
        <v>72</v>
      </c>
      <c r="AU145" s="231" t="s">
        <v>73</v>
      </c>
      <c r="AY145" s="230" t="s">
        <v>116</v>
      </c>
      <c r="BK145" s="232">
        <v>0</v>
      </c>
    </row>
    <row r="146" s="11" customFormat="1" ht="25.92" customHeight="1">
      <c r="A146" s="11"/>
      <c r="B146" s="219"/>
      <c r="C146" s="220"/>
      <c r="D146" s="221" t="s">
        <v>72</v>
      </c>
      <c r="E146" s="222" t="s">
        <v>168</v>
      </c>
      <c r="F146" s="222" t="s">
        <v>1</v>
      </c>
      <c r="G146" s="220"/>
      <c r="H146" s="220"/>
      <c r="I146" s="223"/>
      <c r="J146" s="224">
        <f>BK146</f>
        <v>0</v>
      </c>
      <c r="K146" s="220"/>
      <c r="L146" s="225"/>
      <c r="M146" s="226"/>
      <c r="N146" s="227"/>
      <c r="O146" s="227"/>
      <c r="P146" s="228">
        <v>0</v>
      </c>
      <c r="Q146" s="227"/>
      <c r="R146" s="228">
        <v>0</v>
      </c>
      <c r="S146" s="227"/>
      <c r="T146" s="229"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230" t="s">
        <v>80</v>
      </c>
      <c r="AT146" s="231" t="s">
        <v>72</v>
      </c>
      <c r="AU146" s="231" t="s">
        <v>73</v>
      </c>
      <c r="AY146" s="230" t="s">
        <v>116</v>
      </c>
      <c r="BK146" s="232">
        <v>0</v>
      </c>
    </row>
    <row r="147" s="11" customFormat="1" ht="25.92" customHeight="1">
      <c r="A147" s="11"/>
      <c r="B147" s="219"/>
      <c r="C147" s="220"/>
      <c r="D147" s="221" t="s">
        <v>72</v>
      </c>
      <c r="E147" s="222" t="s">
        <v>169</v>
      </c>
      <c r="F147" s="222" t="s">
        <v>170</v>
      </c>
      <c r="G147" s="220"/>
      <c r="H147" s="220"/>
      <c r="I147" s="223"/>
      <c r="J147" s="224">
        <f>BK147</f>
        <v>0</v>
      </c>
      <c r="K147" s="220"/>
      <c r="L147" s="225"/>
      <c r="M147" s="226"/>
      <c r="N147" s="227"/>
      <c r="O147" s="227"/>
      <c r="P147" s="228">
        <f>SUM(P148:P156)</f>
        <v>0</v>
      </c>
      <c r="Q147" s="227"/>
      <c r="R147" s="228">
        <f>SUM(R148:R156)</f>
        <v>0</v>
      </c>
      <c r="S147" s="227"/>
      <c r="T147" s="229">
        <f>SUM(T148:T156)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230" t="s">
        <v>80</v>
      </c>
      <c r="AT147" s="231" t="s">
        <v>72</v>
      </c>
      <c r="AU147" s="231" t="s">
        <v>73</v>
      </c>
      <c r="AY147" s="230" t="s">
        <v>116</v>
      </c>
      <c r="BK147" s="232">
        <f>SUM(BK148:BK156)</f>
        <v>0</v>
      </c>
    </row>
    <row r="148" s="2" customFormat="1" ht="33" customHeight="1">
      <c r="A148" s="34"/>
      <c r="B148" s="35"/>
      <c r="C148" s="205" t="s">
        <v>8</v>
      </c>
      <c r="D148" s="205" t="s">
        <v>111</v>
      </c>
      <c r="E148" s="206" t="s">
        <v>171</v>
      </c>
      <c r="F148" s="207" t="s">
        <v>172</v>
      </c>
      <c r="G148" s="208" t="s">
        <v>129</v>
      </c>
      <c r="H148" s="209">
        <v>15</v>
      </c>
      <c r="I148" s="210"/>
      <c r="J148" s="211">
        <f>ROUND(I148*H148,2)</f>
        <v>0</v>
      </c>
      <c r="K148" s="212"/>
      <c r="L148" s="40"/>
      <c r="M148" s="213" t="s">
        <v>1</v>
      </c>
      <c r="N148" s="214" t="s">
        <v>38</v>
      </c>
      <c r="O148" s="87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7" t="s">
        <v>115</v>
      </c>
      <c r="AT148" s="217" t="s">
        <v>111</v>
      </c>
      <c r="AU148" s="217" t="s">
        <v>80</v>
      </c>
      <c r="AY148" s="13" t="s">
        <v>116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3" t="s">
        <v>80</v>
      </c>
      <c r="BK148" s="218">
        <f>ROUND(I148*H148,2)</f>
        <v>0</v>
      </c>
      <c r="BL148" s="13" t="s">
        <v>115</v>
      </c>
      <c r="BM148" s="217" t="s">
        <v>173</v>
      </c>
    </row>
    <row r="149" s="2" customFormat="1" ht="33" customHeight="1">
      <c r="A149" s="34"/>
      <c r="B149" s="35"/>
      <c r="C149" s="205" t="s">
        <v>174</v>
      </c>
      <c r="D149" s="205" t="s">
        <v>111</v>
      </c>
      <c r="E149" s="206" t="s">
        <v>175</v>
      </c>
      <c r="F149" s="207" t="s">
        <v>176</v>
      </c>
      <c r="G149" s="208" t="s">
        <v>129</v>
      </c>
      <c r="H149" s="209">
        <v>0</v>
      </c>
      <c r="I149" s="210"/>
      <c r="J149" s="211">
        <f>ROUND(I149*H149,2)</f>
        <v>0</v>
      </c>
      <c r="K149" s="212"/>
      <c r="L149" s="40"/>
      <c r="M149" s="213" t="s">
        <v>1</v>
      </c>
      <c r="N149" s="214" t="s">
        <v>38</v>
      </c>
      <c r="O149" s="87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7" t="s">
        <v>115</v>
      </c>
      <c r="AT149" s="217" t="s">
        <v>111</v>
      </c>
      <c r="AU149" s="217" t="s">
        <v>80</v>
      </c>
      <c r="AY149" s="13" t="s">
        <v>116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3" t="s">
        <v>80</v>
      </c>
      <c r="BK149" s="218">
        <f>ROUND(I149*H149,2)</f>
        <v>0</v>
      </c>
      <c r="BL149" s="13" t="s">
        <v>115</v>
      </c>
      <c r="BM149" s="217" t="s">
        <v>177</v>
      </c>
    </row>
    <row r="150" s="2" customFormat="1" ht="44.25" customHeight="1">
      <c r="A150" s="34"/>
      <c r="B150" s="35"/>
      <c r="C150" s="205" t="s">
        <v>178</v>
      </c>
      <c r="D150" s="205" t="s">
        <v>111</v>
      </c>
      <c r="E150" s="206" t="s">
        <v>179</v>
      </c>
      <c r="F150" s="207" t="s">
        <v>180</v>
      </c>
      <c r="G150" s="208" t="s">
        <v>129</v>
      </c>
      <c r="H150" s="209">
        <v>0</v>
      </c>
      <c r="I150" s="210"/>
      <c r="J150" s="211">
        <f>ROUND(I150*H150,2)</f>
        <v>0</v>
      </c>
      <c r="K150" s="212"/>
      <c r="L150" s="40"/>
      <c r="M150" s="213" t="s">
        <v>1</v>
      </c>
      <c r="N150" s="214" t="s">
        <v>38</v>
      </c>
      <c r="O150" s="87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7" t="s">
        <v>115</v>
      </c>
      <c r="AT150" s="217" t="s">
        <v>111</v>
      </c>
      <c r="AU150" s="217" t="s">
        <v>80</v>
      </c>
      <c r="AY150" s="13" t="s">
        <v>116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3" t="s">
        <v>80</v>
      </c>
      <c r="BK150" s="218">
        <f>ROUND(I150*H150,2)</f>
        <v>0</v>
      </c>
      <c r="BL150" s="13" t="s">
        <v>115</v>
      </c>
      <c r="BM150" s="217" t="s">
        <v>181</v>
      </c>
    </row>
    <row r="151" s="2" customFormat="1" ht="33" customHeight="1">
      <c r="A151" s="34"/>
      <c r="B151" s="35"/>
      <c r="C151" s="205" t="s">
        <v>182</v>
      </c>
      <c r="D151" s="205" t="s">
        <v>111</v>
      </c>
      <c r="E151" s="206" t="s">
        <v>183</v>
      </c>
      <c r="F151" s="207" t="s">
        <v>184</v>
      </c>
      <c r="G151" s="208" t="s">
        <v>129</v>
      </c>
      <c r="H151" s="209">
        <v>5</v>
      </c>
      <c r="I151" s="210"/>
      <c r="J151" s="211">
        <f>ROUND(I151*H151,2)</f>
        <v>0</v>
      </c>
      <c r="K151" s="212"/>
      <c r="L151" s="40"/>
      <c r="M151" s="213" t="s">
        <v>1</v>
      </c>
      <c r="N151" s="214" t="s">
        <v>38</v>
      </c>
      <c r="O151" s="87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7" t="s">
        <v>115</v>
      </c>
      <c r="AT151" s="217" t="s">
        <v>111</v>
      </c>
      <c r="AU151" s="217" t="s">
        <v>80</v>
      </c>
      <c r="AY151" s="13" t="s">
        <v>116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3" t="s">
        <v>80</v>
      </c>
      <c r="BK151" s="218">
        <f>ROUND(I151*H151,2)</f>
        <v>0</v>
      </c>
      <c r="BL151" s="13" t="s">
        <v>115</v>
      </c>
      <c r="BM151" s="217" t="s">
        <v>185</v>
      </c>
    </row>
    <row r="152" s="2" customFormat="1" ht="33" customHeight="1">
      <c r="A152" s="34"/>
      <c r="B152" s="35"/>
      <c r="C152" s="205" t="s">
        <v>150</v>
      </c>
      <c r="D152" s="205" t="s">
        <v>111</v>
      </c>
      <c r="E152" s="206" t="s">
        <v>186</v>
      </c>
      <c r="F152" s="207" t="s">
        <v>187</v>
      </c>
      <c r="G152" s="208" t="s">
        <v>129</v>
      </c>
      <c r="H152" s="209">
        <v>22.5</v>
      </c>
      <c r="I152" s="210"/>
      <c r="J152" s="211">
        <f>ROUND(I152*H152,2)</f>
        <v>0</v>
      </c>
      <c r="K152" s="212"/>
      <c r="L152" s="40"/>
      <c r="M152" s="213" t="s">
        <v>1</v>
      </c>
      <c r="N152" s="214" t="s">
        <v>38</v>
      </c>
      <c r="O152" s="87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7" t="s">
        <v>115</v>
      </c>
      <c r="AT152" s="217" t="s">
        <v>111</v>
      </c>
      <c r="AU152" s="217" t="s">
        <v>80</v>
      </c>
      <c r="AY152" s="13" t="s">
        <v>116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3" t="s">
        <v>80</v>
      </c>
      <c r="BK152" s="218">
        <f>ROUND(I152*H152,2)</f>
        <v>0</v>
      </c>
      <c r="BL152" s="13" t="s">
        <v>115</v>
      </c>
      <c r="BM152" s="217" t="s">
        <v>188</v>
      </c>
    </row>
    <row r="153" s="2" customFormat="1" ht="33" customHeight="1">
      <c r="A153" s="34"/>
      <c r="B153" s="35"/>
      <c r="C153" s="205" t="s">
        <v>7</v>
      </c>
      <c r="D153" s="205" t="s">
        <v>111</v>
      </c>
      <c r="E153" s="206" t="s">
        <v>189</v>
      </c>
      <c r="F153" s="207" t="s">
        <v>190</v>
      </c>
      <c r="G153" s="208" t="s">
        <v>129</v>
      </c>
      <c r="H153" s="209">
        <v>22.5</v>
      </c>
      <c r="I153" s="210"/>
      <c r="J153" s="211">
        <f>ROUND(I153*H153,2)</f>
        <v>0</v>
      </c>
      <c r="K153" s="212"/>
      <c r="L153" s="40"/>
      <c r="M153" s="213" t="s">
        <v>1</v>
      </c>
      <c r="N153" s="214" t="s">
        <v>38</v>
      </c>
      <c r="O153" s="87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7" t="s">
        <v>115</v>
      </c>
      <c r="AT153" s="217" t="s">
        <v>111</v>
      </c>
      <c r="AU153" s="217" t="s">
        <v>80</v>
      </c>
      <c r="AY153" s="13" t="s">
        <v>116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3" t="s">
        <v>80</v>
      </c>
      <c r="BK153" s="218">
        <f>ROUND(I153*H153,2)</f>
        <v>0</v>
      </c>
      <c r="BL153" s="13" t="s">
        <v>115</v>
      </c>
      <c r="BM153" s="217" t="s">
        <v>191</v>
      </c>
    </row>
    <row r="154" s="2" customFormat="1" ht="44.25" customHeight="1">
      <c r="A154" s="34"/>
      <c r="B154" s="35"/>
      <c r="C154" s="205" t="s">
        <v>153</v>
      </c>
      <c r="D154" s="205" t="s">
        <v>111</v>
      </c>
      <c r="E154" s="206" t="s">
        <v>192</v>
      </c>
      <c r="F154" s="207" t="s">
        <v>193</v>
      </c>
      <c r="G154" s="208" t="s">
        <v>129</v>
      </c>
      <c r="H154" s="209">
        <v>15</v>
      </c>
      <c r="I154" s="210"/>
      <c r="J154" s="211">
        <f>ROUND(I154*H154,2)</f>
        <v>0</v>
      </c>
      <c r="K154" s="212"/>
      <c r="L154" s="40"/>
      <c r="M154" s="213" t="s">
        <v>1</v>
      </c>
      <c r="N154" s="214" t="s">
        <v>38</v>
      </c>
      <c r="O154" s="87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7" t="s">
        <v>115</v>
      </c>
      <c r="AT154" s="217" t="s">
        <v>111</v>
      </c>
      <c r="AU154" s="217" t="s">
        <v>80</v>
      </c>
      <c r="AY154" s="13" t="s">
        <v>116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3" t="s">
        <v>80</v>
      </c>
      <c r="BK154" s="218">
        <f>ROUND(I154*H154,2)</f>
        <v>0</v>
      </c>
      <c r="BL154" s="13" t="s">
        <v>115</v>
      </c>
      <c r="BM154" s="217" t="s">
        <v>194</v>
      </c>
    </row>
    <row r="155" s="2" customFormat="1" ht="44.25" customHeight="1">
      <c r="A155" s="34"/>
      <c r="B155" s="35"/>
      <c r="C155" s="205" t="s">
        <v>195</v>
      </c>
      <c r="D155" s="205" t="s">
        <v>111</v>
      </c>
      <c r="E155" s="206" t="s">
        <v>196</v>
      </c>
      <c r="F155" s="207" t="s">
        <v>197</v>
      </c>
      <c r="G155" s="208" t="s">
        <v>129</v>
      </c>
      <c r="H155" s="209">
        <v>5</v>
      </c>
      <c r="I155" s="210"/>
      <c r="J155" s="211">
        <f>ROUND(I155*H155,2)</f>
        <v>0</v>
      </c>
      <c r="K155" s="212"/>
      <c r="L155" s="40"/>
      <c r="M155" s="213" t="s">
        <v>1</v>
      </c>
      <c r="N155" s="214" t="s">
        <v>38</v>
      </c>
      <c r="O155" s="87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7" t="s">
        <v>115</v>
      </c>
      <c r="AT155" s="217" t="s">
        <v>111</v>
      </c>
      <c r="AU155" s="217" t="s">
        <v>80</v>
      </c>
      <c r="AY155" s="13" t="s">
        <v>116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3" t="s">
        <v>80</v>
      </c>
      <c r="BK155" s="218">
        <f>ROUND(I155*H155,2)</f>
        <v>0</v>
      </c>
      <c r="BL155" s="13" t="s">
        <v>115</v>
      </c>
      <c r="BM155" s="217" t="s">
        <v>198</v>
      </c>
    </row>
    <row r="156" s="2" customFormat="1" ht="44.25" customHeight="1">
      <c r="A156" s="34"/>
      <c r="B156" s="35"/>
      <c r="C156" s="205" t="s">
        <v>199</v>
      </c>
      <c r="D156" s="205" t="s">
        <v>111</v>
      </c>
      <c r="E156" s="206" t="s">
        <v>200</v>
      </c>
      <c r="F156" s="207" t="s">
        <v>201</v>
      </c>
      <c r="G156" s="208" t="s">
        <v>129</v>
      </c>
      <c r="H156" s="209">
        <v>5</v>
      </c>
      <c r="I156" s="210"/>
      <c r="J156" s="211">
        <f>ROUND(I156*H156,2)</f>
        <v>0</v>
      </c>
      <c r="K156" s="212"/>
      <c r="L156" s="40"/>
      <c r="M156" s="213" t="s">
        <v>1</v>
      </c>
      <c r="N156" s="214" t="s">
        <v>38</v>
      </c>
      <c r="O156" s="87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7" t="s">
        <v>115</v>
      </c>
      <c r="AT156" s="217" t="s">
        <v>111</v>
      </c>
      <c r="AU156" s="217" t="s">
        <v>80</v>
      </c>
      <c r="AY156" s="13" t="s">
        <v>116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3" t="s">
        <v>80</v>
      </c>
      <c r="BK156" s="218">
        <f>ROUND(I156*H156,2)</f>
        <v>0</v>
      </c>
      <c r="BL156" s="13" t="s">
        <v>115</v>
      </c>
      <c r="BM156" s="217" t="s">
        <v>202</v>
      </c>
    </row>
    <row r="157" s="11" customFormat="1" ht="25.92" customHeight="1">
      <c r="A157" s="11"/>
      <c r="B157" s="219"/>
      <c r="C157" s="220"/>
      <c r="D157" s="221" t="s">
        <v>72</v>
      </c>
      <c r="E157" s="222" t="s">
        <v>169</v>
      </c>
      <c r="F157" s="222" t="s">
        <v>170</v>
      </c>
      <c r="G157" s="220"/>
      <c r="H157" s="220"/>
      <c r="I157" s="223"/>
      <c r="J157" s="224">
        <f>BK157</f>
        <v>0</v>
      </c>
      <c r="K157" s="220"/>
      <c r="L157" s="225"/>
      <c r="M157" s="226"/>
      <c r="N157" s="227"/>
      <c r="O157" s="227"/>
      <c r="P157" s="228">
        <v>0</v>
      </c>
      <c r="Q157" s="227"/>
      <c r="R157" s="228">
        <v>0</v>
      </c>
      <c r="S157" s="227"/>
      <c r="T157" s="229"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230" t="s">
        <v>80</v>
      </c>
      <c r="AT157" s="231" t="s">
        <v>72</v>
      </c>
      <c r="AU157" s="231" t="s">
        <v>73</v>
      </c>
      <c r="AY157" s="230" t="s">
        <v>116</v>
      </c>
      <c r="BK157" s="232">
        <v>0</v>
      </c>
    </row>
    <row r="158" s="11" customFormat="1" ht="25.92" customHeight="1">
      <c r="A158" s="11"/>
      <c r="B158" s="219"/>
      <c r="C158" s="220"/>
      <c r="D158" s="221" t="s">
        <v>72</v>
      </c>
      <c r="E158" s="222" t="s">
        <v>203</v>
      </c>
      <c r="F158" s="222" t="s">
        <v>204</v>
      </c>
      <c r="G158" s="220"/>
      <c r="H158" s="220"/>
      <c r="I158" s="223"/>
      <c r="J158" s="224">
        <f>BK158</f>
        <v>0</v>
      </c>
      <c r="K158" s="220"/>
      <c r="L158" s="225"/>
      <c r="M158" s="226"/>
      <c r="N158" s="227"/>
      <c r="O158" s="227"/>
      <c r="P158" s="228">
        <f>SUM(P159:P170)</f>
        <v>0</v>
      </c>
      <c r="Q158" s="227"/>
      <c r="R158" s="228">
        <f>SUM(R159:R170)</f>
        <v>0</v>
      </c>
      <c r="S158" s="227"/>
      <c r="T158" s="229">
        <f>SUM(T159:T170)</f>
        <v>0</v>
      </c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R158" s="230" t="s">
        <v>80</v>
      </c>
      <c r="AT158" s="231" t="s">
        <v>72</v>
      </c>
      <c r="AU158" s="231" t="s">
        <v>73</v>
      </c>
      <c r="AY158" s="230" t="s">
        <v>116</v>
      </c>
      <c r="BK158" s="232">
        <f>SUM(BK159:BK170)</f>
        <v>0</v>
      </c>
    </row>
    <row r="159" s="2" customFormat="1" ht="44.25" customHeight="1">
      <c r="A159" s="34"/>
      <c r="B159" s="35"/>
      <c r="C159" s="205" t="s">
        <v>162</v>
      </c>
      <c r="D159" s="205" t="s">
        <v>111</v>
      </c>
      <c r="E159" s="206" t="s">
        <v>205</v>
      </c>
      <c r="F159" s="207" t="s">
        <v>206</v>
      </c>
      <c r="G159" s="208" t="s">
        <v>129</v>
      </c>
      <c r="H159" s="209">
        <v>1</v>
      </c>
      <c r="I159" s="210"/>
      <c r="J159" s="211">
        <f>ROUND(I159*H159,2)</f>
        <v>0</v>
      </c>
      <c r="K159" s="212"/>
      <c r="L159" s="40"/>
      <c r="M159" s="213" t="s">
        <v>1</v>
      </c>
      <c r="N159" s="214" t="s">
        <v>38</v>
      </c>
      <c r="O159" s="87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7" t="s">
        <v>115</v>
      </c>
      <c r="AT159" s="217" t="s">
        <v>111</v>
      </c>
      <c r="AU159" s="217" t="s">
        <v>80</v>
      </c>
      <c r="AY159" s="13" t="s">
        <v>116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3" t="s">
        <v>80</v>
      </c>
      <c r="BK159" s="218">
        <f>ROUND(I159*H159,2)</f>
        <v>0</v>
      </c>
      <c r="BL159" s="13" t="s">
        <v>115</v>
      </c>
      <c r="BM159" s="217" t="s">
        <v>207</v>
      </c>
    </row>
    <row r="160" s="2" customFormat="1" ht="44.25" customHeight="1">
      <c r="A160" s="34"/>
      <c r="B160" s="35"/>
      <c r="C160" s="205" t="s">
        <v>208</v>
      </c>
      <c r="D160" s="205" t="s">
        <v>111</v>
      </c>
      <c r="E160" s="206" t="s">
        <v>209</v>
      </c>
      <c r="F160" s="207" t="s">
        <v>210</v>
      </c>
      <c r="G160" s="208" t="s">
        <v>211</v>
      </c>
      <c r="H160" s="209">
        <v>15</v>
      </c>
      <c r="I160" s="210"/>
      <c r="J160" s="211">
        <f>ROUND(I160*H160,2)</f>
        <v>0</v>
      </c>
      <c r="K160" s="212"/>
      <c r="L160" s="40"/>
      <c r="M160" s="213" t="s">
        <v>1</v>
      </c>
      <c r="N160" s="214" t="s">
        <v>38</v>
      </c>
      <c r="O160" s="87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7" t="s">
        <v>115</v>
      </c>
      <c r="AT160" s="217" t="s">
        <v>111</v>
      </c>
      <c r="AU160" s="217" t="s">
        <v>80</v>
      </c>
      <c r="AY160" s="13" t="s">
        <v>116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3" t="s">
        <v>80</v>
      </c>
      <c r="BK160" s="218">
        <f>ROUND(I160*H160,2)</f>
        <v>0</v>
      </c>
      <c r="BL160" s="13" t="s">
        <v>115</v>
      </c>
      <c r="BM160" s="217" t="s">
        <v>212</v>
      </c>
    </row>
    <row r="161" s="2" customFormat="1" ht="55.5" customHeight="1">
      <c r="A161" s="34"/>
      <c r="B161" s="35"/>
      <c r="C161" s="205" t="s">
        <v>167</v>
      </c>
      <c r="D161" s="205" t="s">
        <v>111</v>
      </c>
      <c r="E161" s="206" t="s">
        <v>213</v>
      </c>
      <c r="F161" s="207" t="s">
        <v>214</v>
      </c>
      <c r="G161" s="208" t="s">
        <v>211</v>
      </c>
      <c r="H161" s="209">
        <v>15</v>
      </c>
      <c r="I161" s="210"/>
      <c r="J161" s="211">
        <f>ROUND(I161*H161,2)</f>
        <v>0</v>
      </c>
      <c r="K161" s="212"/>
      <c r="L161" s="40"/>
      <c r="M161" s="213" t="s">
        <v>1</v>
      </c>
      <c r="N161" s="214" t="s">
        <v>38</v>
      </c>
      <c r="O161" s="87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7" t="s">
        <v>115</v>
      </c>
      <c r="AT161" s="217" t="s">
        <v>111</v>
      </c>
      <c r="AU161" s="217" t="s">
        <v>80</v>
      </c>
      <c r="AY161" s="13" t="s">
        <v>116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3" t="s">
        <v>80</v>
      </c>
      <c r="BK161" s="218">
        <f>ROUND(I161*H161,2)</f>
        <v>0</v>
      </c>
      <c r="BL161" s="13" t="s">
        <v>115</v>
      </c>
      <c r="BM161" s="217" t="s">
        <v>215</v>
      </c>
    </row>
    <row r="162" s="2" customFormat="1" ht="33" customHeight="1">
      <c r="A162" s="34"/>
      <c r="B162" s="35"/>
      <c r="C162" s="205" t="s">
        <v>216</v>
      </c>
      <c r="D162" s="205" t="s">
        <v>111</v>
      </c>
      <c r="E162" s="206" t="s">
        <v>217</v>
      </c>
      <c r="F162" s="207" t="s">
        <v>218</v>
      </c>
      <c r="G162" s="208" t="s">
        <v>219</v>
      </c>
      <c r="H162" s="209">
        <v>2</v>
      </c>
      <c r="I162" s="210"/>
      <c r="J162" s="211">
        <f>ROUND(I162*H162,2)</f>
        <v>0</v>
      </c>
      <c r="K162" s="212"/>
      <c r="L162" s="40"/>
      <c r="M162" s="213" t="s">
        <v>1</v>
      </c>
      <c r="N162" s="214" t="s">
        <v>38</v>
      </c>
      <c r="O162" s="87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7" t="s">
        <v>115</v>
      </c>
      <c r="AT162" s="217" t="s">
        <v>111</v>
      </c>
      <c r="AU162" s="217" t="s">
        <v>80</v>
      </c>
      <c r="AY162" s="13" t="s">
        <v>116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3" t="s">
        <v>80</v>
      </c>
      <c r="BK162" s="218">
        <f>ROUND(I162*H162,2)</f>
        <v>0</v>
      </c>
      <c r="BL162" s="13" t="s">
        <v>115</v>
      </c>
      <c r="BM162" s="217" t="s">
        <v>220</v>
      </c>
    </row>
    <row r="163" s="2" customFormat="1" ht="21.75" customHeight="1">
      <c r="A163" s="34"/>
      <c r="B163" s="35"/>
      <c r="C163" s="205" t="s">
        <v>173</v>
      </c>
      <c r="D163" s="205" t="s">
        <v>111</v>
      </c>
      <c r="E163" s="206" t="s">
        <v>221</v>
      </c>
      <c r="F163" s="207" t="s">
        <v>222</v>
      </c>
      <c r="G163" s="208" t="s">
        <v>211</v>
      </c>
      <c r="H163" s="209">
        <v>11</v>
      </c>
      <c r="I163" s="210"/>
      <c r="J163" s="211">
        <f>ROUND(I163*H163,2)</f>
        <v>0</v>
      </c>
      <c r="K163" s="212"/>
      <c r="L163" s="40"/>
      <c r="M163" s="213" t="s">
        <v>1</v>
      </c>
      <c r="N163" s="214" t="s">
        <v>38</v>
      </c>
      <c r="O163" s="87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7" t="s">
        <v>115</v>
      </c>
      <c r="AT163" s="217" t="s">
        <v>111</v>
      </c>
      <c r="AU163" s="217" t="s">
        <v>80</v>
      </c>
      <c r="AY163" s="13" t="s">
        <v>116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3" t="s">
        <v>80</v>
      </c>
      <c r="BK163" s="218">
        <f>ROUND(I163*H163,2)</f>
        <v>0</v>
      </c>
      <c r="BL163" s="13" t="s">
        <v>115</v>
      </c>
      <c r="BM163" s="217" t="s">
        <v>223</v>
      </c>
    </row>
    <row r="164" s="2" customFormat="1" ht="21.75" customHeight="1">
      <c r="A164" s="34"/>
      <c r="B164" s="35"/>
      <c r="C164" s="205" t="s">
        <v>224</v>
      </c>
      <c r="D164" s="205" t="s">
        <v>111</v>
      </c>
      <c r="E164" s="206" t="s">
        <v>225</v>
      </c>
      <c r="F164" s="207" t="s">
        <v>226</v>
      </c>
      <c r="G164" s="208" t="s">
        <v>227</v>
      </c>
      <c r="H164" s="209">
        <v>2</v>
      </c>
      <c r="I164" s="210"/>
      <c r="J164" s="211">
        <f>ROUND(I164*H164,2)</f>
        <v>0</v>
      </c>
      <c r="K164" s="212"/>
      <c r="L164" s="40"/>
      <c r="M164" s="213" t="s">
        <v>1</v>
      </c>
      <c r="N164" s="214" t="s">
        <v>38</v>
      </c>
      <c r="O164" s="87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7" t="s">
        <v>115</v>
      </c>
      <c r="AT164" s="217" t="s">
        <v>111</v>
      </c>
      <c r="AU164" s="217" t="s">
        <v>80</v>
      </c>
      <c r="AY164" s="13" t="s">
        <v>116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3" t="s">
        <v>80</v>
      </c>
      <c r="BK164" s="218">
        <f>ROUND(I164*H164,2)</f>
        <v>0</v>
      </c>
      <c r="BL164" s="13" t="s">
        <v>115</v>
      </c>
      <c r="BM164" s="217" t="s">
        <v>228</v>
      </c>
    </row>
    <row r="165" s="2" customFormat="1" ht="16.5" customHeight="1">
      <c r="A165" s="34"/>
      <c r="B165" s="35"/>
      <c r="C165" s="205" t="s">
        <v>177</v>
      </c>
      <c r="D165" s="205" t="s">
        <v>111</v>
      </c>
      <c r="E165" s="206" t="s">
        <v>229</v>
      </c>
      <c r="F165" s="207" t="s">
        <v>230</v>
      </c>
      <c r="G165" s="208" t="s">
        <v>142</v>
      </c>
      <c r="H165" s="209">
        <v>20</v>
      </c>
      <c r="I165" s="210"/>
      <c r="J165" s="211">
        <f>ROUND(I165*H165,2)</f>
        <v>0</v>
      </c>
      <c r="K165" s="212"/>
      <c r="L165" s="40"/>
      <c r="M165" s="213" t="s">
        <v>1</v>
      </c>
      <c r="N165" s="214" t="s">
        <v>38</v>
      </c>
      <c r="O165" s="87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7" t="s">
        <v>115</v>
      </c>
      <c r="AT165" s="217" t="s">
        <v>111</v>
      </c>
      <c r="AU165" s="217" t="s">
        <v>80</v>
      </c>
      <c r="AY165" s="13" t="s">
        <v>116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3" t="s">
        <v>80</v>
      </c>
      <c r="BK165" s="218">
        <f>ROUND(I165*H165,2)</f>
        <v>0</v>
      </c>
      <c r="BL165" s="13" t="s">
        <v>115</v>
      </c>
      <c r="BM165" s="217" t="s">
        <v>231</v>
      </c>
    </row>
    <row r="166" s="2" customFormat="1" ht="33" customHeight="1">
      <c r="A166" s="34"/>
      <c r="B166" s="35"/>
      <c r="C166" s="205" t="s">
        <v>232</v>
      </c>
      <c r="D166" s="205" t="s">
        <v>111</v>
      </c>
      <c r="E166" s="206" t="s">
        <v>233</v>
      </c>
      <c r="F166" s="207" t="s">
        <v>234</v>
      </c>
      <c r="G166" s="208" t="s">
        <v>142</v>
      </c>
      <c r="H166" s="209">
        <v>5</v>
      </c>
      <c r="I166" s="210"/>
      <c r="J166" s="211">
        <f>ROUND(I166*H166,2)</f>
        <v>0</v>
      </c>
      <c r="K166" s="212"/>
      <c r="L166" s="40"/>
      <c r="M166" s="213" t="s">
        <v>1</v>
      </c>
      <c r="N166" s="214" t="s">
        <v>38</v>
      </c>
      <c r="O166" s="87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7" t="s">
        <v>115</v>
      </c>
      <c r="AT166" s="217" t="s">
        <v>111</v>
      </c>
      <c r="AU166" s="217" t="s">
        <v>80</v>
      </c>
      <c r="AY166" s="13" t="s">
        <v>116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3" t="s">
        <v>80</v>
      </c>
      <c r="BK166" s="218">
        <f>ROUND(I166*H166,2)</f>
        <v>0</v>
      </c>
      <c r="BL166" s="13" t="s">
        <v>115</v>
      </c>
      <c r="BM166" s="217" t="s">
        <v>235</v>
      </c>
    </row>
    <row r="167" s="2" customFormat="1" ht="33" customHeight="1">
      <c r="A167" s="34"/>
      <c r="B167" s="35"/>
      <c r="C167" s="205" t="s">
        <v>181</v>
      </c>
      <c r="D167" s="205" t="s">
        <v>111</v>
      </c>
      <c r="E167" s="206" t="s">
        <v>236</v>
      </c>
      <c r="F167" s="207" t="s">
        <v>237</v>
      </c>
      <c r="G167" s="208" t="s">
        <v>211</v>
      </c>
      <c r="H167" s="209">
        <v>30</v>
      </c>
      <c r="I167" s="210"/>
      <c r="J167" s="211">
        <f>ROUND(I167*H167,2)</f>
        <v>0</v>
      </c>
      <c r="K167" s="212"/>
      <c r="L167" s="40"/>
      <c r="M167" s="213" t="s">
        <v>1</v>
      </c>
      <c r="N167" s="214" t="s">
        <v>38</v>
      </c>
      <c r="O167" s="87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7" t="s">
        <v>115</v>
      </c>
      <c r="AT167" s="217" t="s">
        <v>111</v>
      </c>
      <c r="AU167" s="217" t="s">
        <v>80</v>
      </c>
      <c r="AY167" s="13" t="s">
        <v>116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3" t="s">
        <v>80</v>
      </c>
      <c r="BK167" s="218">
        <f>ROUND(I167*H167,2)</f>
        <v>0</v>
      </c>
      <c r="BL167" s="13" t="s">
        <v>115</v>
      </c>
      <c r="BM167" s="217" t="s">
        <v>238</v>
      </c>
    </row>
    <row r="168" s="2" customFormat="1" ht="21.75" customHeight="1">
      <c r="A168" s="34"/>
      <c r="B168" s="35"/>
      <c r="C168" s="205" t="s">
        <v>239</v>
      </c>
      <c r="D168" s="205" t="s">
        <v>111</v>
      </c>
      <c r="E168" s="206" t="s">
        <v>240</v>
      </c>
      <c r="F168" s="207" t="s">
        <v>241</v>
      </c>
      <c r="G168" s="208" t="s">
        <v>142</v>
      </c>
      <c r="H168" s="209">
        <v>6</v>
      </c>
      <c r="I168" s="210"/>
      <c r="J168" s="211">
        <f>ROUND(I168*H168,2)</f>
        <v>0</v>
      </c>
      <c r="K168" s="212"/>
      <c r="L168" s="40"/>
      <c r="M168" s="213" t="s">
        <v>1</v>
      </c>
      <c r="N168" s="214" t="s">
        <v>38</v>
      </c>
      <c r="O168" s="87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7" t="s">
        <v>115</v>
      </c>
      <c r="AT168" s="217" t="s">
        <v>111</v>
      </c>
      <c r="AU168" s="217" t="s">
        <v>80</v>
      </c>
      <c r="AY168" s="13" t="s">
        <v>116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3" t="s">
        <v>80</v>
      </c>
      <c r="BK168" s="218">
        <f>ROUND(I168*H168,2)</f>
        <v>0</v>
      </c>
      <c r="BL168" s="13" t="s">
        <v>115</v>
      </c>
      <c r="BM168" s="217" t="s">
        <v>242</v>
      </c>
    </row>
    <row r="169" s="2" customFormat="1" ht="16.5" customHeight="1">
      <c r="A169" s="34"/>
      <c r="B169" s="35"/>
      <c r="C169" s="205" t="s">
        <v>243</v>
      </c>
      <c r="D169" s="205" t="s">
        <v>111</v>
      </c>
      <c r="E169" s="206" t="s">
        <v>244</v>
      </c>
      <c r="F169" s="207" t="s">
        <v>245</v>
      </c>
      <c r="G169" s="208" t="s">
        <v>129</v>
      </c>
      <c r="H169" s="209">
        <v>18</v>
      </c>
      <c r="I169" s="210"/>
      <c r="J169" s="211">
        <f>ROUND(I169*H169,2)</f>
        <v>0</v>
      </c>
      <c r="K169" s="212"/>
      <c r="L169" s="40"/>
      <c r="M169" s="213" t="s">
        <v>1</v>
      </c>
      <c r="N169" s="214" t="s">
        <v>38</v>
      </c>
      <c r="O169" s="87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7" t="s">
        <v>115</v>
      </c>
      <c r="AT169" s="217" t="s">
        <v>111</v>
      </c>
      <c r="AU169" s="217" t="s">
        <v>80</v>
      </c>
      <c r="AY169" s="13" t="s">
        <v>116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3" t="s">
        <v>80</v>
      </c>
      <c r="BK169" s="218">
        <f>ROUND(I169*H169,2)</f>
        <v>0</v>
      </c>
      <c r="BL169" s="13" t="s">
        <v>115</v>
      </c>
      <c r="BM169" s="217" t="s">
        <v>246</v>
      </c>
    </row>
    <row r="170" s="2" customFormat="1" ht="44.25" customHeight="1">
      <c r="A170" s="34"/>
      <c r="B170" s="35"/>
      <c r="C170" s="205" t="s">
        <v>247</v>
      </c>
      <c r="D170" s="205" t="s">
        <v>111</v>
      </c>
      <c r="E170" s="206" t="s">
        <v>248</v>
      </c>
      <c r="F170" s="207" t="s">
        <v>249</v>
      </c>
      <c r="G170" s="208" t="s">
        <v>211</v>
      </c>
      <c r="H170" s="209">
        <v>11</v>
      </c>
      <c r="I170" s="210"/>
      <c r="J170" s="211">
        <f>ROUND(I170*H170,2)</f>
        <v>0</v>
      </c>
      <c r="K170" s="212"/>
      <c r="L170" s="40"/>
      <c r="M170" s="213" t="s">
        <v>1</v>
      </c>
      <c r="N170" s="214" t="s">
        <v>38</v>
      </c>
      <c r="O170" s="87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7" t="s">
        <v>115</v>
      </c>
      <c r="AT170" s="217" t="s">
        <v>111</v>
      </c>
      <c r="AU170" s="217" t="s">
        <v>80</v>
      </c>
      <c r="AY170" s="13" t="s">
        <v>116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3" t="s">
        <v>80</v>
      </c>
      <c r="BK170" s="218">
        <f>ROUND(I170*H170,2)</f>
        <v>0</v>
      </c>
      <c r="BL170" s="13" t="s">
        <v>115</v>
      </c>
      <c r="BM170" s="217" t="s">
        <v>250</v>
      </c>
    </row>
    <row r="171" s="11" customFormat="1" ht="25.92" customHeight="1">
      <c r="A171" s="11"/>
      <c r="B171" s="219"/>
      <c r="C171" s="220"/>
      <c r="D171" s="221" t="s">
        <v>72</v>
      </c>
      <c r="E171" s="222" t="s">
        <v>203</v>
      </c>
      <c r="F171" s="222" t="s">
        <v>204</v>
      </c>
      <c r="G171" s="220"/>
      <c r="H171" s="220"/>
      <c r="I171" s="223"/>
      <c r="J171" s="224">
        <f>BK171</f>
        <v>0</v>
      </c>
      <c r="K171" s="220"/>
      <c r="L171" s="225"/>
      <c r="M171" s="226"/>
      <c r="N171" s="227"/>
      <c r="O171" s="227"/>
      <c r="P171" s="228">
        <v>0</v>
      </c>
      <c r="Q171" s="227"/>
      <c r="R171" s="228">
        <v>0</v>
      </c>
      <c r="S171" s="227"/>
      <c r="T171" s="229">
        <v>0</v>
      </c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R171" s="230" t="s">
        <v>80</v>
      </c>
      <c r="AT171" s="231" t="s">
        <v>72</v>
      </c>
      <c r="AU171" s="231" t="s">
        <v>73</v>
      </c>
      <c r="AY171" s="230" t="s">
        <v>116</v>
      </c>
      <c r="BK171" s="232">
        <v>0</v>
      </c>
    </row>
    <row r="172" s="11" customFormat="1" ht="25.92" customHeight="1">
      <c r="A172" s="11"/>
      <c r="B172" s="219"/>
      <c r="C172" s="220"/>
      <c r="D172" s="221" t="s">
        <v>72</v>
      </c>
      <c r="E172" s="222" t="s">
        <v>251</v>
      </c>
      <c r="F172" s="222" t="s">
        <v>252</v>
      </c>
      <c r="G172" s="220"/>
      <c r="H172" s="220"/>
      <c r="I172" s="223"/>
      <c r="J172" s="224">
        <f>BK172</f>
        <v>0</v>
      </c>
      <c r="K172" s="220"/>
      <c r="L172" s="225"/>
      <c r="M172" s="226"/>
      <c r="N172" s="227"/>
      <c r="O172" s="227"/>
      <c r="P172" s="228">
        <f>SUM(P173:P178)</f>
        <v>0</v>
      </c>
      <c r="Q172" s="227"/>
      <c r="R172" s="228">
        <f>SUM(R173:R178)</f>
        <v>0</v>
      </c>
      <c r="S172" s="227"/>
      <c r="T172" s="229">
        <f>SUM(T173:T178)</f>
        <v>0</v>
      </c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R172" s="230" t="s">
        <v>80</v>
      </c>
      <c r="AT172" s="231" t="s">
        <v>72</v>
      </c>
      <c r="AU172" s="231" t="s">
        <v>73</v>
      </c>
      <c r="AY172" s="230" t="s">
        <v>116</v>
      </c>
      <c r="BK172" s="232">
        <f>SUM(BK173:BK178)</f>
        <v>0</v>
      </c>
    </row>
    <row r="173" s="2" customFormat="1" ht="44.25" customHeight="1">
      <c r="A173" s="34"/>
      <c r="B173" s="35"/>
      <c r="C173" s="205" t="s">
        <v>185</v>
      </c>
      <c r="D173" s="205" t="s">
        <v>111</v>
      </c>
      <c r="E173" s="206" t="s">
        <v>253</v>
      </c>
      <c r="F173" s="207" t="s">
        <v>254</v>
      </c>
      <c r="G173" s="208" t="s">
        <v>157</v>
      </c>
      <c r="H173" s="209">
        <v>29</v>
      </c>
      <c r="I173" s="210"/>
      <c r="J173" s="211">
        <f>ROUND(I173*H173,2)</f>
        <v>0</v>
      </c>
      <c r="K173" s="212"/>
      <c r="L173" s="40"/>
      <c r="M173" s="213" t="s">
        <v>1</v>
      </c>
      <c r="N173" s="214" t="s">
        <v>38</v>
      </c>
      <c r="O173" s="87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7" t="s">
        <v>115</v>
      </c>
      <c r="AT173" s="217" t="s">
        <v>111</v>
      </c>
      <c r="AU173" s="217" t="s">
        <v>80</v>
      </c>
      <c r="AY173" s="13" t="s">
        <v>116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3" t="s">
        <v>80</v>
      </c>
      <c r="BK173" s="218">
        <f>ROUND(I173*H173,2)</f>
        <v>0</v>
      </c>
      <c r="BL173" s="13" t="s">
        <v>115</v>
      </c>
      <c r="BM173" s="217" t="s">
        <v>255</v>
      </c>
    </row>
    <row r="174" s="2" customFormat="1" ht="44.25" customHeight="1">
      <c r="A174" s="34"/>
      <c r="B174" s="35"/>
      <c r="C174" s="205" t="s">
        <v>256</v>
      </c>
      <c r="D174" s="205" t="s">
        <v>111</v>
      </c>
      <c r="E174" s="206" t="s">
        <v>257</v>
      </c>
      <c r="F174" s="207" t="s">
        <v>258</v>
      </c>
      <c r="G174" s="208" t="s">
        <v>157</v>
      </c>
      <c r="H174" s="209">
        <v>435</v>
      </c>
      <c r="I174" s="210"/>
      <c r="J174" s="211">
        <f>ROUND(I174*H174,2)</f>
        <v>0</v>
      </c>
      <c r="K174" s="212"/>
      <c r="L174" s="40"/>
      <c r="M174" s="213" t="s">
        <v>1</v>
      </c>
      <c r="N174" s="214" t="s">
        <v>38</v>
      </c>
      <c r="O174" s="87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7" t="s">
        <v>115</v>
      </c>
      <c r="AT174" s="217" t="s">
        <v>111</v>
      </c>
      <c r="AU174" s="217" t="s">
        <v>80</v>
      </c>
      <c r="AY174" s="13" t="s">
        <v>116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3" t="s">
        <v>80</v>
      </c>
      <c r="BK174" s="218">
        <f>ROUND(I174*H174,2)</f>
        <v>0</v>
      </c>
      <c r="BL174" s="13" t="s">
        <v>115</v>
      </c>
      <c r="BM174" s="217" t="s">
        <v>259</v>
      </c>
    </row>
    <row r="175" s="2" customFormat="1" ht="33" customHeight="1">
      <c r="A175" s="34"/>
      <c r="B175" s="35"/>
      <c r="C175" s="205" t="s">
        <v>188</v>
      </c>
      <c r="D175" s="205" t="s">
        <v>111</v>
      </c>
      <c r="E175" s="206" t="s">
        <v>260</v>
      </c>
      <c r="F175" s="207" t="s">
        <v>261</v>
      </c>
      <c r="G175" s="208" t="s">
        <v>157</v>
      </c>
      <c r="H175" s="209">
        <v>3</v>
      </c>
      <c r="I175" s="210"/>
      <c r="J175" s="211">
        <f>ROUND(I175*H175,2)</f>
        <v>0</v>
      </c>
      <c r="K175" s="212"/>
      <c r="L175" s="40"/>
      <c r="M175" s="213" t="s">
        <v>1</v>
      </c>
      <c r="N175" s="214" t="s">
        <v>38</v>
      </c>
      <c r="O175" s="87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7" t="s">
        <v>115</v>
      </c>
      <c r="AT175" s="217" t="s">
        <v>111</v>
      </c>
      <c r="AU175" s="217" t="s">
        <v>80</v>
      </c>
      <c r="AY175" s="13" t="s">
        <v>116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3" t="s">
        <v>80</v>
      </c>
      <c r="BK175" s="218">
        <f>ROUND(I175*H175,2)</f>
        <v>0</v>
      </c>
      <c r="BL175" s="13" t="s">
        <v>115</v>
      </c>
      <c r="BM175" s="217" t="s">
        <v>262</v>
      </c>
    </row>
    <row r="176" s="2" customFormat="1" ht="33" customHeight="1">
      <c r="A176" s="34"/>
      <c r="B176" s="35"/>
      <c r="C176" s="205" t="s">
        <v>194</v>
      </c>
      <c r="D176" s="205" t="s">
        <v>111</v>
      </c>
      <c r="E176" s="206" t="s">
        <v>263</v>
      </c>
      <c r="F176" s="207" t="s">
        <v>264</v>
      </c>
      <c r="G176" s="208" t="s">
        <v>265</v>
      </c>
      <c r="H176" s="209">
        <v>18</v>
      </c>
      <c r="I176" s="210"/>
      <c r="J176" s="211">
        <f>ROUND(I176*H176,2)</f>
        <v>0</v>
      </c>
      <c r="K176" s="212"/>
      <c r="L176" s="40"/>
      <c r="M176" s="213" t="s">
        <v>1</v>
      </c>
      <c r="N176" s="214" t="s">
        <v>38</v>
      </c>
      <c r="O176" s="87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7" t="s">
        <v>115</v>
      </c>
      <c r="AT176" s="217" t="s">
        <v>111</v>
      </c>
      <c r="AU176" s="217" t="s">
        <v>80</v>
      </c>
      <c r="AY176" s="13" t="s">
        <v>116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3" t="s">
        <v>80</v>
      </c>
      <c r="BK176" s="218">
        <f>ROUND(I176*H176,2)</f>
        <v>0</v>
      </c>
      <c r="BL176" s="13" t="s">
        <v>115</v>
      </c>
      <c r="BM176" s="217" t="s">
        <v>266</v>
      </c>
    </row>
    <row r="177" s="2" customFormat="1" ht="33" customHeight="1">
      <c r="A177" s="34"/>
      <c r="B177" s="35"/>
      <c r="C177" s="205" t="s">
        <v>267</v>
      </c>
      <c r="D177" s="205" t="s">
        <v>111</v>
      </c>
      <c r="E177" s="206" t="s">
        <v>268</v>
      </c>
      <c r="F177" s="207" t="s">
        <v>269</v>
      </c>
      <c r="G177" s="208" t="s">
        <v>265</v>
      </c>
      <c r="H177" s="209">
        <v>8</v>
      </c>
      <c r="I177" s="210"/>
      <c r="J177" s="211">
        <f>ROUND(I177*H177,2)</f>
        <v>0</v>
      </c>
      <c r="K177" s="212"/>
      <c r="L177" s="40"/>
      <c r="M177" s="213" t="s">
        <v>1</v>
      </c>
      <c r="N177" s="214" t="s">
        <v>38</v>
      </c>
      <c r="O177" s="87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7" t="s">
        <v>115</v>
      </c>
      <c r="AT177" s="217" t="s">
        <v>111</v>
      </c>
      <c r="AU177" s="217" t="s">
        <v>80</v>
      </c>
      <c r="AY177" s="13" t="s">
        <v>116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3" t="s">
        <v>80</v>
      </c>
      <c r="BK177" s="218">
        <f>ROUND(I177*H177,2)</f>
        <v>0</v>
      </c>
      <c r="BL177" s="13" t="s">
        <v>115</v>
      </c>
      <c r="BM177" s="217" t="s">
        <v>270</v>
      </c>
    </row>
    <row r="178" s="2" customFormat="1" ht="21.75" customHeight="1">
      <c r="A178" s="34"/>
      <c r="B178" s="35"/>
      <c r="C178" s="205" t="s">
        <v>198</v>
      </c>
      <c r="D178" s="205" t="s">
        <v>111</v>
      </c>
      <c r="E178" s="206" t="s">
        <v>271</v>
      </c>
      <c r="F178" s="207" t="s">
        <v>272</v>
      </c>
      <c r="G178" s="208" t="s">
        <v>265</v>
      </c>
      <c r="H178" s="209">
        <v>68</v>
      </c>
      <c r="I178" s="210"/>
      <c r="J178" s="211">
        <f>ROUND(I178*H178,2)</f>
        <v>0</v>
      </c>
      <c r="K178" s="212"/>
      <c r="L178" s="40"/>
      <c r="M178" s="233" t="s">
        <v>1</v>
      </c>
      <c r="N178" s="234" t="s">
        <v>38</v>
      </c>
      <c r="O178" s="235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7" t="s">
        <v>115</v>
      </c>
      <c r="AT178" s="217" t="s">
        <v>111</v>
      </c>
      <c r="AU178" s="217" t="s">
        <v>80</v>
      </c>
      <c r="AY178" s="13" t="s">
        <v>116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3" t="s">
        <v>80</v>
      </c>
      <c r="BK178" s="218">
        <f>ROUND(I178*H178,2)</f>
        <v>0</v>
      </c>
      <c r="BL178" s="13" t="s">
        <v>115</v>
      </c>
      <c r="BM178" s="217" t="s">
        <v>273</v>
      </c>
    </row>
    <row r="179" s="2" customFormat="1" ht="6.96" customHeight="1">
      <c r="A179" s="34"/>
      <c r="B179" s="62"/>
      <c r="C179" s="63"/>
      <c r="D179" s="63"/>
      <c r="E179" s="63"/>
      <c r="F179" s="63"/>
      <c r="G179" s="63"/>
      <c r="H179" s="63"/>
      <c r="I179" s="175"/>
      <c r="J179" s="63"/>
      <c r="K179" s="63"/>
      <c r="L179" s="40"/>
      <c r="M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</row>
  </sheetData>
  <sheetProtection sheet="1" autoFilter="0" formatColumns="0" formatRows="0" objects="1" scenarios="1" spinCount="100000" saltValue="axVchEd3PeIl2joX4KkFccV2snthLVyvvKUIntluJ7qA96NDFAvOGTs+yZSyjxFG+/GZur8em+uO5LWgEL1A9w==" hashValue="Gr99FNKieMYXRHgV7/5MwfGvVQ9BPEKVYJJObWajcbexwwBoSHf/5pui4yChAA0vrm8xjFrl8nxVzbWJyoYQYw==" algorithmName="SHA-512" password="CC35"/>
  <autoFilter ref="C126:K178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Kudrnovský</dc:creator>
  <cp:lastModifiedBy>Petr Kudrnovský</cp:lastModifiedBy>
  <dcterms:created xsi:type="dcterms:W3CDTF">2020-03-31T14:28:54Z</dcterms:created>
  <dcterms:modified xsi:type="dcterms:W3CDTF">2020-03-31T14:28:56Z</dcterms:modified>
</cp:coreProperties>
</file>